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les Excel Primer Course\Data Cleaning\"/>
    </mc:Choice>
  </mc:AlternateContent>
  <xr:revisionPtr revIDLastSave="0" documentId="13_ncr:1_{F9C1DB08-B365-4A95-89D2-F201C67EB78E}" xr6:coauthVersionLast="47" xr6:coauthVersionMax="47" xr10:uidLastSave="{00000000-0000-0000-0000-000000000000}"/>
  <bookViews>
    <workbookView xWindow="-120" yWindow="-120" windowWidth="29040" windowHeight="15840" activeTab="5" xr2:uid="{02CDBFDE-52E5-495E-9146-A1D82A28BB18}"/>
  </bookViews>
  <sheets>
    <sheet name="Raw Data" sheetId="6" r:id="rId1"/>
    <sheet name="Sheet1" sheetId="1" r:id="rId2"/>
    <sheet name="Sheet2" sheetId="2" r:id="rId3"/>
    <sheet name="Sheet5" sheetId="5" r:id="rId4"/>
    <sheet name="Sheet3" sheetId="3" r:id="rId5"/>
    <sheet name="Sheet4" sheetId="4" r:id="rId6"/>
  </sheets>
  <calcPr calcId="181029"/>
  <pivotCaches>
    <pivotCache cacheId="5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2" i="3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" i="5"/>
  <c r="R3" i="3"/>
  <c r="S3" i="3" s="1"/>
  <c r="R4" i="3"/>
  <c r="S4" i="3" s="1"/>
  <c r="R5" i="3"/>
  <c r="S5" i="3" s="1"/>
  <c r="R6" i="3"/>
  <c r="S6" i="3" s="1"/>
  <c r="R7" i="3"/>
  <c r="S7" i="3" s="1"/>
  <c r="R8" i="3"/>
  <c r="S8" i="3" s="1"/>
  <c r="R9" i="3"/>
  <c r="S9" i="3" s="1"/>
  <c r="R10" i="3"/>
  <c r="S10" i="3" s="1"/>
  <c r="R11" i="3"/>
  <c r="S11" i="3" s="1"/>
  <c r="R12" i="3"/>
  <c r="S12" i="3" s="1"/>
  <c r="R13" i="3"/>
  <c r="S13" i="3" s="1"/>
  <c r="R14" i="3"/>
  <c r="S14" i="3" s="1"/>
  <c r="R15" i="3"/>
  <c r="S15" i="3" s="1"/>
  <c r="R16" i="3"/>
  <c r="S16" i="3" s="1"/>
  <c r="R17" i="3"/>
  <c r="S17" i="3" s="1"/>
  <c r="R18" i="3"/>
  <c r="S18" i="3" s="1"/>
  <c r="R19" i="3"/>
  <c r="S19" i="3" s="1"/>
  <c r="R20" i="3"/>
  <c r="S20" i="3" s="1"/>
  <c r="R21" i="3"/>
  <c r="S21" i="3" s="1"/>
  <c r="R22" i="3"/>
  <c r="S22" i="3" s="1"/>
  <c r="R23" i="3"/>
  <c r="S23" i="3" s="1"/>
  <c r="R24" i="3"/>
  <c r="S24" i="3" s="1"/>
  <c r="R25" i="3"/>
  <c r="S25" i="3" s="1"/>
  <c r="R26" i="3"/>
  <c r="S26" i="3" s="1"/>
  <c r="R27" i="3"/>
  <c r="S27" i="3" s="1"/>
  <c r="R28" i="3"/>
  <c r="S28" i="3" s="1"/>
  <c r="R29" i="3"/>
  <c r="S29" i="3" s="1"/>
  <c r="R30" i="3"/>
  <c r="S30" i="3" s="1"/>
  <c r="R31" i="3"/>
  <c r="S31" i="3" s="1"/>
  <c r="R32" i="3"/>
  <c r="S32" i="3" s="1"/>
  <c r="R33" i="3"/>
  <c r="S33" i="3" s="1"/>
  <c r="R34" i="3"/>
  <c r="S34" i="3" s="1"/>
  <c r="R35" i="3"/>
  <c r="S35" i="3" s="1"/>
  <c r="R36" i="3"/>
  <c r="S36" i="3" s="1"/>
  <c r="R37" i="3"/>
  <c r="S37" i="3" s="1"/>
  <c r="R38" i="3"/>
  <c r="S38" i="3" s="1"/>
  <c r="R39" i="3"/>
  <c r="S39" i="3" s="1"/>
  <c r="R40" i="3"/>
  <c r="S40" i="3" s="1"/>
  <c r="R41" i="3"/>
  <c r="S41" i="3" s="1"/>
  <c r="R42" i="3"/>
  <c r="S42" i="3" s="1"/>
  <c r="R43" i="3"/>
  <c r="S43" i="3" s="1"/>
  <c r="R44" i="3"/>
  <c r="S44" i="3" s="1"/>
  <c r="R45" i="3"/>
  <c r="S45" i="3" s="1"/>
  <c r="R46" i="3"/>
  <c r="S46" i="3" s="1"/>
  <c r="R47" i="3"/>
  <c r="S47" i="3" s="1"/>
  <c r="R48" i="3"/>
  <c r="S48" i="3" s="1"/>
  <c r="R49" i="3"/>
  <c r="S49" i="3" s="1"/>
  <c r="R50" i="3"/>
  <c r="S50" i="3" s="1"/>
  <c r="R51" i="3"/>
  <c r="S51" i="3" s="1"/>
  <c r="R52" i="3"/>
  <c r="S52" i="3" s="1"/>
  <c r="R53" i="3"/>
  <c r="S53" i="3" s="1"/>
  <c r="R54" i="3"/>
  <c r="S54" i="3" s="1"/>
  <c r="R55" i="3"/>
  <c r="S55" i="3" s="1"/>
  <c r="R56" i="3"/>
  <c r="S56" i="3" s="1"/>
  <c r="R57" i="3"/>
  <c r="S57" i="3" s="1"/>
  <c r="R58" i="3"/>
  <c r="S58" i="3" s="1"/>
  <c r="R59" i="3"/>
  <c r="S59" i="3" s="1"/>
  <c r="R60" i="3"/>
  <c r="S60" i="3" s="1"/>
  <c r="R61" i="3"/>
  <c r="S61" i="3" s="1"/>
  <c r="R62" i="3"/>
  <c r="S62" i="3" s="1"/>
  <c r="R63" i="3"/>
  <c r="S63" i="3" s="1"/>
  <c r="R64" i="3"/>
  <c r="S64" i="3" s="1"/>
  <c r="R65" i="3"/>
  <c r="S65" i="3" s="1"/>
  <c r="R66" i="3"/>
  <c r="S66" i="3" s="1"/>
  <c r="R67" i="3"/>
  <c r="S67" i="3" s="1"/>
  <c r="R68" i="3"/>
  <c r="S68" i="3" s="1"/>
  <c r="R69" i="3"/>
  <c r="S69" i="3" s="1"/>
  <c r="R70" i="3"/>
  <c r="S70" i="3" s="1"/>
  <c r="R2" i="3"/>
  <c r="S2" i="3" s="1"/>
  <c r="Y12" i="3"/>
  <c r="Z12" i="3" s="1"/>
  <c r="Y13" i="3"/>
  <c r="Z13" i="3" s="1"/>
  <c r="Y14" i="3"/>
  <c r="Z14" i="3" s="1"/>
  <c r="Y15" i="3"/>
  <c r="Z15" i="3" s="1"/>
  <c r="Y16" i="3"/>
  <c r="Z16" i="3" s="1"/>
  <c r="Y17" i="3"/>
  <c r="Z17" i="3" s="1"/>
  <c r="Y18" i="3"/>
  <c r="Z18" i="3" s="1"/>
  <c r="Y19" i="3"/>
  <c r="Z19" i="3" s="1"/>
  <c r="Y20" i="3"/>
  <c r="Z20" i="3" s="1"/>
  <c r="Y21" i="3"/>
  <c r="Z21" i="3" s="1"/>
  <c r="Y22" i="3"/>
  <c r="Z22" i="3" s="1"/>
  <c r="Y23" i="3"/>
  <c r="Z23" i="3" s="1"/>
  <c r="Y24" i="3"/>
  <c r="Z24" i="3" s="1"/>
  <c r="Y25" i="3"/>
  <c r="Z25" i="3" s="1"/>
  <c r="Y26" i="3"/>
  <c r="Z26" i="3" s="1"/>
  <c r="Y27" i="3"/>
  <c r="Z27" i="3" s="1"/>
  <c r="Y28" i="3"/>
  <c r="Z28" i="3" s="1"/>
  <c r="Y29" i="3"/>
  <c r="Z29" i="3" s="1"/>
  <c r="Y30" i="3"/>
  <c r="Z30" i="3" s="1"/>
  <c r="Y31" i="3"/>
  <c r="Z31" i="3" s="1"/>
  <c r="Y32" i="3"/>
  <c r="Z32" i="3" s="1"/>
  <c r="Y33" i="3"/>
  <c r="Z33" i="3" s="1"/>
  <c r="Y34" i="3"/>
  <c r="Z34" i="3" s="1"/>
  <c r="Y35" i="3"/>
  <c r="Z35" i="3" s="1"/>
  <c r="Y36" i="3"/>
  <c r="Z36" i="3" s="1"/>
  <c r="Y37" i="3"/>
  <c r="Z37" i="3" s="1"/>
  <c r="Y38" i="3"/>
  <c r="Z38" i="3" s="1"/>
  <c r="Y39" i="3"/>
  <c r="Z39" i="3" s="1"/>
  <c r="Y40" i="3"/>
  <c r="Z40" i="3" s="1"/>
  <c r="Y41" i="3"/>
  <c r="Z41" i="3" s="1"/>
  <c r="Y42" i="3"/>
  <c r="Z42" i="3" s="1"/>
  <c r="Y43" i="3"/>
  <c r="Z43" i="3" s="1"/>
  <c r="Y44" i="3"/>
  <c r="Z44" i="3" s="1"/>
  <c r="Y45" i="3"/>
  <c r="Z45" i="3" s="1"/>
  <c r="Y46" i="3"/>
  <c r="Z46" i="3" s="1"/>
  <c r="Y47" i="3"/>
  <c r="Z47" i="3" s="1"/>
  <c r="Y48" i="3"/>
  <c r="Z48" i="3" s="1"/>
  <c r="Y49" i="3"/>
  <c r="Z49" i="3" s="1"/>
  <c r="Y50" i="3"/>
  <c r="Z50" i="3" s="1"/>
  <c r="Y51" i="3"/>
  <c r="Z51" i="3" s="1"/>
  <c r="Y52" i="3"/>
  <c r="Z52" i="3" s="1"/>
  <c r="Y53" i="3"/>
  <c r="Z53" i="3" s="1"/>
  <c r="Y54" i="3"/>
  <c r="Z54" i="3" s="1"/>
  <c r="Y55" i="3"/>
  <c r="Z55" i="3" s="1"/>
  <c r="Y56" i="3"/>
  <c r="Z56" i="3" s="1"/>
  <c r="Y57" i="3"/>
  <c r="Z57" i="3" s="1"/>
  <c r="Y58" i="3"/>
  <c r="Z58" i="3" s="1"/>
  <c r="Y59" i="3"/>
  <c r="Z59" i="3" s="1"/>
  <c r="Y60" i="3"/>
  <c r="Z60" i="3" s="1"/>
  <c r="Y61" i="3"/>
  <c r="Z61" i="3" s="1"/>
  <c r="Y62" i="3"/>
  <c r="Z62" i="3" s="1"/>
  <c r="Y63" i="3"/>
  <c r="Z63" i="3" s="1"/>
  <c r="Y64" i="3"/>
  <c r="Z64" i="3" s="1"/>
  <c r="Y65" i="3"/>
  <c r="Z65" i="3" s="1"/>
  <c r="Y66" i="3"/>
  <c r="Z66" i="3" s="1"/>
  <c r="Y67" i="3"/>
  <c r="Z67" i="3" s="1"/>
  <c r="Y68" i="3"/>
  <c r="Z68" i="3" s="1"/>
  <c r="Y69" i="3"/>
  <c r="Z69" i="3" s="1"/>
  <c r="Y70" i="3"/>
  <c r="Z70" i="3" s="1"/>
  <c r="Y2" i="3"/>
  <c r="Z2" i="3" s="1"/>
  <c r="Y3" i="3"/>
  <c r="Z3" i="3" s="1"/>
  <c r="Y4" i="3"/>
  <c r="Z4" i="3" s="1"/>
  <c r="Y5" i="3"/>
  <c r="Z5" i="3" s="1"/>
  <c r="Y6" i="3"/>
  <c r="Z6" i="3" s="1"/>
  <c r="Y7" i="3"/>
  <c r="Z7" i="3" s="1"/>
  <c r="Y8" i="3"/>
  <c r="Z8" i="3" s="1"/>
  <c r="Y9" i="3"/>
  <c r="Z9" i="3" s="1"/>
  <c r="Y10" i="3"/>
  <c r="Z10" i="3" s="1"/>
  <c r="Y11" i="3"/>
  <c r="Z11" i="3" s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1" i="1"/>
</calcChain>
</file>

<file path=xl/sharedStrings.xml><?xml version="1.0" encoding="utf-8"?>
<sst xmlns="http://schemas.openxmlformats.org/spreadsheetml/2006/main" count="5038" uniqueCount="1194">
  <si>
    <t>Row ID	_x0016_	Order ID	_x0016_	Order Date	_x0016_	Ship Date	_x0016_	Ship Mode	_x0016_	Customer ID	_x0016_	First Name	_x0016_	Second Name	_x0016_	Segment	_x0016_	City	_x0016_	State	_x0016_	Postal Code	_x0016_	Region	_x0016_	Product ID	_x0016_	Sub-Category	_x0016_	Product Name	_x0016_	Sales	_x0016_	Quantity	_x0016_	Discount	_x0016_</t>
  </si>
  <si>
    <t>1	_x0016_	PA-2016-126158	_x0016_	02-09-2020	_x0016_	08-09-2020	_x0016_	REGULAR	_x0016_	SC- 20095	_x0016_	Sanjeev	_x0016_	Sinha	_x0016_	Retail	_x0016_	Costa Mesa	_x0016_	California	_x0016_	92627	_x0016_	West	_x0016_	OFF-BI-10002498	_x0016_	Binders	_x0016_	Clear Mylar Reinforcing Strips	_x0016_	119.616	_x0016_	8	_x0016_	0.2	_x0016_</t>
  </si>
  <si>
    <t>2	_x0016_	PA-2016-126158	_x0016_	02-09-2020	_x0016_	08-09-2020	_x0016_	Regular	_x0016_	SC-20095	_x0016_	Sanjeev	_x0016_	Sinha	_x0016_	Retail	_x0016_	Costa Mesa	_x0016_	California	_x0016_	92627	_x0016_	West	_x0016_	FUR-FU-10004864	_x0016_	Furnishings	_x0016_	Howard Miller 14-1/2" Diameter Chrome Round Wall Clock	_x0016_	255.76	_x0016_	4*	_x0016_	0	_x0016_</t>
  </si>
  <si>
    <t>3	_x0016_	PA-2016-126158	_x0016_	02-09-2020	_x0016_	08-09-2020	_x0016_	Regular	_x0016_	SC-20095	_x0016_	Sanjeev	_x0016_	Sinha	_x0016_	Retail	_x0016_	Costa Mesa	_x0016_	California	_x0016_	92627	_x0016_	West	_x0016_	FUR-CH-10002602	_x0016_	Chairs	_x0016_	DMI Arturo Collection Mission-style Design Wood Chair	_x0016_	241.568	_x0016_	2	_x0016_	0.2	_x0016_</t>
  </si>
  <si>
    <t>4	_x0016_	PA-2016-126158	_x0016_	02-09-2020	_x0016_	08-09-2020	_x0016_	Regular	_x0016_	SC-20095	_x0016_	Sanjeev	_x0016_	Sinha	_x0016_	Retail	_x0016_	Costa Mesa	_x0016_	California	_x0016_	92627	_x0016_	West	_x0016_	FUR-FU-10000073	_x0016_	Furnishings	_x0016_	Deflect-O Glasstique Clear Desk Accessories	_x0016_	69.3	_x0016_	9	_x0016_	0	_x0016_</t>
  </si>
  <si>
    <t>5	_x0016_	TA-2016-105578	_x0016_	08-07-2020	_x0016_	13-07-2020	_x0016_	REGULAR	_x0016_	MY-17380	_x0016_	Bill	_x0016_	Yedwab	_x0016_	Corporate	_x0016_	Parker	_x0016_	Colorado	_x0016_	80134	_x0016_	West	_x0016_	OFF-BI-10001670	_x0016_	Binders	_x0016_	Vinyl Sectional Post Binders	_x0016_	22.62	_x0016_	2	_x0016_	0.7	_x0016_</t>
  </si>
  <si>
    <t>6	_x0016_	TA-2016-105578	_x0016_	08-07-2020	_x0016_	13-07-2020	_x0016_	Regular	_x0016_	MY-17380	_x0016_	Bill	_x0016_	Yedwab	_x0016_	Corporate	_x0016_	Parker	_x0016_	Colorado	_x0016_	80134	_x0016_	West	_x0016_	OFF-BI-10001658	_x0016_	Binders	_x0016_	GBC Standard Therm-A-Bind Covers	_x0016_	14.952	_x0016_	2	_x0016_	0.7	_x0016_</t>
  </si>
  <si>
    <t>7	_x0016_	TA-2016-105578	_x0016_	08-07-2020	_x0016_	13-07-2020	_x0016_	Regular	_x0016_	MY-17380	_x0016_	Bill	_x0016_	Yedwab	_x0016_	Corporate	_x0016_	Parker	_x0016_	Colorado	_x0016_	80134	_x0016_	West	_x0016_	FUR-CH-10001215	_x0016_	Chairs	_x0016_	Global Troy Executive Leather Low-Back Tilter	_x0016_	801.568	_x0016_	2	_x0016_	0.2	_x0016_</t>
  </si>
  <si>
    <t>8	_x0016_	TA-2016-105578	_x0016_	08-07-2020	_x0016_	13-07-2020	_x0016_	Regular	_x0016_	MY-17380	_x0016_	Bill	_x0016_	Yedwab	_x0016_	Corporate	_x0016_	Parker	_x0016_	Colorado	_x0016_	80134	_x0016_	West	_x0016_	OFF-BI-10000831	_x0016_	Binders	_x0016_	Storex Flexible Poly Binders with Double Pockets	_x0016_	2.376	_x0016_	3	_x0016_	0.7	_x0016_</t>
  </si>
  <si>
    <t>9	_x0016_	TA-2016-105578	_x0016_	08-07-2020	_x0016_	13-07-2020	_x0016_	Regular	_x0016_	MY-17380	_x0016_	Bill	_x0016_	Yedwab	_x0016_	Corporate	_x0016_	Parker	_x0016_	Colorado	_x0016_	80134	_x0016_	West	_x0016_	OFF-PA-10000357	_x0016_	Paper	_x0016_	White Dual Perf Computer Printout Paper, 2700 Sheets, 1 Part, Heavyweight, 20 lbs., 14 7/8 x 11	_x0016_	32.792	_x0016_	1	_x0016_	0.2	_x0016_</t>
  </si>
  <si>
    <t>10	_x0016_	PA-2017-134978	_x0016_	21-12-2021	_x0016_	24-12-2021	_x0016_	Fast	_x0016_	EB-13705	_x0016_	   Robin	_x0016_	Braxton	_x0016_	Corporate	_x0016_	New York City	_x0016_	New York	_x0016_	10024	_x0016_	East	_x0016_	OFF-BI-10003274	_x0016_	Binders	_x0016_	Avery Durable Slant Ring Binders, No Labels	_x0016_	15.92	_x0016_	*	_x0016_	0.2	_x0016_</t>
  </si>
  <si>
    <t>11	_x0016_	PA-2015-145352	_x0016_	24-04-2019	_x0016_	30-04-2019	_x0016_	Regular	_x0016_	CM-12385	_x0016_	Ruben	_x0016_	Martinez	_x0016_	Retail	_x0016_	Atlanta	_x0016_	Georgia	_x0016_	30318	_x0016_	South	_x0016_	OFF-AR-10001662	_x0016_	Art	_x0016_	Rogers Handheld Barrel Pencil Sharpener	_x0016_	2.74	_x0016_	1	_x0016_	0	_x0016_</t>
  </si>
  <si>
    <t>12	_x0016_	PA-2015-145352	_x0016_	24-04-2019	_x0016_	30-04-2019	_x0016_	Regular	_x0016_	CM-12385	_x0016_	Ruben	_x0016_	Martinez	_x0016_	Retail	_x0016_	Atlanta	_x0016_	Georgia	_x0016_	30318	_x0016_	South	_x0016_	OFF-AR-10003856	_x0016_	Art	_x0016_	Newell 344	_x0016_	8.34	_x0016_	3	_x0016_	0	_x0016_</t>
  </si>
  <si>
    <t>13	_x0016_	PA-2015-145352	_x0016_	24-04-2019	_x0016_	30-04-2019	_x0016_	REGULAR	_x0016_	CM-12385	_x0016_	Ruben	_x0016_	Martinez	_x0016_	Retail	_x0016_	Atlanta	_x0016_	Georgia	_x0016_	30318	_x0016_	South	_x0016_	OFF-ST-10001228	_x0016_	Storage	_x0016_	Personal File Boxes with Fold-Down Carry Handle	_x0016_	46.74	_x0016_	3	_x0016_	0	_x0016_</t>
  </si>
  <si>
    <t>14	_x0016_	PA-2015-145352	_x0016_	24-04-2019	_x0016_	30-04-2019	_x0016_	Regular	_x0016_	CM-12385	_x0016_	Ruben	_x0016_	Martinez	_x0016_	Retail	_x0016_	Atlanta	_x0016_	Georgia	_x0016_	30318	_x0016_	South	_x0016_	OFF-BI-10003527	_x0016_	Binders	_x0016_	Fellowes PB500 Electric Punch Plastic Comb Binding Machine with Manual Bind	_x0016_	6354.95	_x0016_	5	_x0016_	0	_x0016_</t>
  </si>
  <si>
    <t>15	_x0016_	PA-2017-135307	_x0016_	04-01-2022	_x0016_	05-01-2022	_x0016_	PRIORITY	_x0016_	LS-17245	_x0016_	Bradley	_x0016_	Smith	_x0016_	Retail	_x0016_	Gladstone	_x0016_	Missouri	_x0016_	64118	_x0016_	Central	_x0016_	FUR-FU-10001290	_x0016_	Furnishings	_x0016_	Executive Impressions Supervisor Wall Clock	_x0016_	126.3	_x0016_	3	_x0016_	0	_x0016_</t>
  </si>
  <si>
    <t>16	_x0016_	PA-2017-135307	_x0016_	04-01-2022	_x0016_	05-01-2022	_x0016_	Priority	_x0016_	LS-17245	_x0016_	Bradley	_x0016_	Smith	_x0016_	Retail	_x0016_	Gladstone	_x0016_	Missouri	_x0016_	64118	_x0016_	Central	_x0016_	TEC-AC-10002399	_x0016_	Accessories	_x0016_	SanDisk Cruzer 32 GB USB Flash Drive	_x0016_	38.04	_x0016_	2	_x0016_	0	_x0016_</t>
  </si>
  <si>
    <t>17	_x0016_	PA-2016-106341	_x0016_	28-11-2020	_x0016_	01-12-2020	_x0016_	Priority	_x0016_	LF-17185	_x0016_	Luke	_x0016_	Foster	_x0016_	Retail	_x0016_	Newark	_x0016_	Ohio	_x0016_	43055	_x0016_	East	_x0016_	OFF-AR-10002053	_x0016_	Art	_x0016_	Premium Writing Pencils, Soft, #2 by Central Association for the Blind	_x0016_	7.152	_x0016_	3	_x0016_	0.2	_x0016_</t>
  </si>
  <si>
    <t>18	_x0016_	PA-2017-163405	_x0016_	29-01-2022	_x0016_	02-02-2022	_x0016_	Regular	_x0016_	BN-11515	_x0016_	Lynn	_x0016_	Nguyen	_x0016_	Retail	_x0016_	Los Angeles	_x0016_	California	_x0016_	90049	_x0016_	West	_x0016_	OFF-AR-10003811	_x0016_	Art	_x0016_	Newell 327	_x0016_	6.63	_x0016_	3	_x0016_	0	_x0016_</t>
  </si>
  <si>
    <t>19	_x0016_	PA-2017-163405	_x0016_	29-01-2022	_x0016_	02-02-2022	_x0016_	Regular	_x0016_	BN-11515	_x0016_	Lynn	_x0016_	Nguyen	_x0016_	Retail	_x0016_	Los Angeles	_x0016_	California	_x0016_	90049	_x0016_	West	_x0016_	OFF-AR-10001246	_x0016_	Art	_x0016_	Newell 317	_x0016_	5.88	_x0016_	2	_x0016_	0	_x0016_</t>
  </si>
  <si>
    <t>20	_x0016_	PA-2017-127432	_x0016_	02-03-2021	_x0016_	07-03-2021	_x0016_	Regular	_x0016_	AD-10180	_x0016_	Dean	_x0016_	Dominguez	_x0016_	SMB	_x0016_	Great Falls	_x0016_	Montana	_x0016_	59405	_x0016_	West	_x0016_	TEC-CO-10003236	_x0016_	Copiers	_x0016_	Canon Image Class D660 Copier	_x0016_	2999.95	_x0016_	5	_x0016_	0	_x0016_</t>
  </si>
  <si>
    <t>21	_x0016_	PA-2017-127432	_x0016_	02-03-2021	_x0016_	07-03-2021	_x0016_	Regular	_x0016_	AD-10180	_x0016_	Dean	_x0016_	Dominguez	_x0016_	SMB	_x0016_	Great Falls	_x0016_	Montana	_x0016_	59405	_x0016_	West	_x0016_	OFF-ST-10004507	_x0016_	Storage	_x0016_	Advantus Rolling Storage Box	_x0016_	51.45	_x0016_	3*	_x0016_	0	_x0016_</t>
  </si>
  <si>
    <t>22	_x0016_	PA-2017-127432	_x0016_	02-03-2021	_x0016_	07-03-2021	_x0016_	Regular	_x0016_	AD-10180	_x0016_	Dean	_x0016_	Dominguez	_x0016_	SMB	_x0016_	Great Falls	_x0016_	Montana	_x0016_	59405	_x0016_	West	_x0016_	OFF-PA-10001667	_x0016_	Paper	_x0016_	Great White Multi-Use Recycled Paper (20Lb. and 84 Bright)	_x0016_	11.96	_x0016_	2	_x0016_	0	_x0016_</t>
  </si>
  <si>
    <t>23	_x0016_	PA-2017-127432	_x0016_	02-03-2021	_x0016_	07-03-2021	_x0016_	Regular	_x0016_	AD-10180	_x0016_	Dean	_x0016_	    Dominguez	_x0016_	SMB	_x0016_	Great Falls	_x0016_	Montana	_x0016_	59405	_x0016_	West	_x0016_	OFF-ST-10004459	_x0016_	Storage	_x0016_	Tennsco Single-Tier Lockers	_x0016_	1126.02	_x0016_	3	_x0016_	0	_x0016_</t>
  </si>
  <si>
    <t>24	_x0016_	PA-2015-157812	_x0016_	30-04-2019	_x0016_	04-05-2019	_x0016_	REGULAR	_x0016_	DB-13210	_x0016_	Alan	_x0016_	Braden	_x0016_	Retail	_x0016_	Houston	_x0016_	Texas	_x0016_	77041	_x0016_	Central	_x0016_	TEC-AC-10000171	_x0016_	Accessories	_x0016_	Verbatim 25 GB 6x Blu-ray Single Layer Recordable Disc, 25/Pack	_x0016_	18.392	_x0016_	1	_x0016_	0.2	_x0016_</t>
  </si>
  <si>
    <t>25	_x0016_	PA-2015-157812	_x0016_	30-04-2019	_x0016_	04-05-2019	_x0016_	Regular	_x0016_	DB-13210	_x0016_	Alan	_x0016_	Braden	_x0016_	Retail	_x0016_	Houston	_x0016_	Texas	_x0016_	77041	_x0016_	Central	_x0016_	OFF-ST-10000736	_x0016_	Storage	_x0016_	Carina Double Wide Media Storage Towers in Natural &amp; Black	_x0016_	129.568	_x0016_	2	_x0016_	0.2	_x0016_</t>
  </si>
  <si>
    <t>26	_x0016_	PA-2015-157812	_x0016_	30-04-2019	_x0016_	04-05-2019	_x0016_	Regular	_x0016_	DB-13210	_x0016_	     Alan	_x0016_	Braden	_x0016_	Retail	_x0016_	Houston	_x0016_	Texas	_x0016_	77041	_x0016_	Central	_x0016_	OFF-BI-10000285	_x0016_	Binders	_x0016_	XtraLife ClearVue Slant-D Ring Binders by Cardinal	_x0016_	14.112	_x0016_	9	_x0016_	0.8	_x0016_</t>
  </si>
  <si>
    <t>27	_x0016_	PA-2017-145142	_x0016_	03-03-2021	_x0016_	05-03-2021	_x0016_	Priority	_x0016_	MC-17605	_x0016_	Matt	_x0016_	Connell	_x0016_	Corporate	_x0016_	Detroit	_x0016_	Michigan	_x0016_	48234	_x0016_	Central	_x0016_	FUR-TA-10001857	_x0016_	Tables	_x0016_	Balt Solid Wood Rectangular Table	_x0016_	210.98	_x0016_	2	_x0016_	0	_x0016_</t>
  </si>
  <si>
    <t>28	_x0016_	TA-2016-139486	_x0016_	29-06-2020	_x0016_	01-07-2020	_x0016_	Priority	_x0016_	LH-17155	_x0016_	Paul	_x0016_	Haushalter	_x0016_	Retail	_x0016_	Los Angeles	_x0016_	California	_x0016_	90032	_x0016_	West	_x0016_	TEC-PH-10003555	_x0016_	Phones	_x0016_	Motorola HK250 Universal Bluetooth Headset	_x0016_	55.176	_x0016_	3	_x0016_	0.2	_x0016_</t>
  </si>
  <si>
    <t>29	_x0016_	TA-2016-139486	_x0016_	29-06-2020	_x0016_	01-07-2020	_x0016_	Priority	_x0016_	LH-17155	_x0016_	Paul	_x0016_	Haushalter	_x0016_	Retail	_x0016_	Los Angeles	_x0016_	California	_x0016_	90032	_x0016_	West	_x0016_	TEC-AC-10003832	_x0016_	Accessories	_x0016_	Imation 16GB Mini TravelDrive USB 2.0 Flash Drive	_x0016_	66.26	_x0016_	2	_x0016_	0	_x0016_</t>
  </si>
  <si>
    <t>30	_x0016_	PA-2015-158792	_x0016_	03-02-2020	_x0016_	10-02-2020	_x0016_	Regular	_x0016_	BD-11605	_x0016_	Brian	_x0016_	Dahlen	_x0016_	Retail	_x0016_	Lawrence	_x0016_	Massachusetts	_x0016_	1841	_x0016_	East	_x0016_	OFF-FA-10002815	_x0016_	Fasteners	_x0016_	Staples	_x0016_	22.2	_x0016_	5	_x0016_	0	_x0016_</t>
  </si>
  <si>
    <t>31	_x0016_	PA-2017-113558	_x0016_	29-11-2021	_x0016_	04-12-2021	_x0016_	Regular	_x0016_	PH-18790	_x0016_	     Karen	_x0016_	Hirasaki	_x0016_	SMB	_x0016_	Lakeland	_x0016_	Florida	_x0016_	33801	_x0016_	South	_x0016_	FUR-CH-10003379	_x0016_	Chairs	_x0016_	Global Commerce Series High-Back Swivel/Tilt Chairs	_x0016_	683.952	_x0016_	3	_x0016_	0.2	_x0016_</t>
  </si>
  <si>
    <t>32	_x0016_	PA-2017-113558	_x0016_	29-11-2021	_x0016_	04-12-2021	_x0016_	Regular	_x0016_	PH-18790	_x0016_	Karen	_x0016_	Hirasaki	_x0016_	SMB	_x0016_	Lakeland	_x0016_	Florida	_x0016_	33801	_x0016_	South	_x0016_	FUR-FU-10001756	_x0016_	Furnishings	_x0016_	Eldon Expressions Desk Accessory, Wood Photo Frame, Mahogany	_x0016_	45.696	_x0016_	*	_x0016_	0.2	_x0016_</t>
  </si>
  <si>
    <t>33	_x0016_	TA-2015-138303	_x0016_	12-10-2019	_x0016_	16-10-2019	_x0016_	REGULAR	_x0016_	MG-18145	_x0016_	Mike	_x0016_	Gockenbach	_x0016_	Retail	_x0016_	Philadelphia	_x0016_	Pennsylvania	_x0016_	19134	_x0016_	East	_x0016_	OFF-ST-10004963	_x0016_	Storage	_x0016_	Eldon Gobal File Keepers	_x0016_	36.336	_x0016_	3	_x0016_	0.2	_x0016_</t>
  </si>
  <si>
    <t>34	_x0016_	TA-2015-138303	_x0016_	12-10-2019	_x0016_	16-10-2019	_x0016_	Regular	_x0016_	MG-18145	_x0016_	Mike	_x0016_	Gockenbach	_x0016_	Retail	_x0016_	Philadelphia	_x0016_	Pennsylvania	_x0016_	19134	_x0016_	East	_x0016_	OFF-SU-10002881	_x0016_	Supplies	_x0016_	Martin Yale Chadless Opener Electric Letter Opener	_x0016_	666.248	_x0016_	1	_x0016_	0.2	_x0016_</t>
  </si>
  <si>
    <t>35	_x0016_	TA-2015-138303	_x0016_	12-10-2019	_x0016_	16-10-2019	_x0016_	Regular	_x0016_	MG-18145	_x0016_	Mike	_x0016_	     Gockenbach	_x0016_	Retail	_x0016_	Philadelphia	_x0016_	Pennsylvania	_x0016_	19134	_x0016_	East	_x0016_	OFF-EN-10001335	_x0016_	Envelopes	_x0016_	White Business Envelopes with Contemporary Seam, Recycled White Business Envelopes	_x0016_	52.512	_x0016_	6	_x0016_	0.2	_x0016_</t>
  </si>
  <si>
    <t>36	_x0016_	PA-2015-102848	_x0016_	16-12-2019	_x0016_	18-12-2019	_x0016_	Fast	_x0016_	KB-16240	_x0016_	Patricia	_x0016_	Bern	_x0016_	Corporate	_x0016_	Los Angeles	_x0016_	California	_x0016_	90036	_x0016_	West	_x0016_	FUR-CH-10000595	_x0016_	Chairs	_x0016_	Safco Contoured Stacking Chairs	_x0016_	190.72	_x0016_	1	_x0016_	0.2	_x0016_</t>
  </si>
  <si>
    <t>37	_x0016_	TA-2017-129441	_x0016_	16-10-2021	_x0016_	20-10-2021	_x0016_	Regular	_x0016_	JC-15340	_x0016_	Jasper	_x0016_	Cacioppo	_x0016_	Retail	_x0016_	Los Angeles	_x0016_	California	_x0016_	90032	_x0016_	West	_x0016_	FUR-FU-10000448	_x0016_	Furnishings	_x0016_	Tenex Chairmats For Use With Carpeted Floors	_x0016_	47.94	_x0016_	3	_x0016_	0	_x0016_</t>
  </si>
  <si>
    <t>38	_x0016_	PA-2016-168753	_x0016_	07-07-2020	_x0016_	10-07-2020	_x0016_	Fast	_x0016_	RL-19615	_x0016_	Mark	_x0016_	Lucas	_x0016_	Retail	_x0016_	Montgomery	_x0016_	Alabama	_x0016_	36116	_x0016_	South	_x0016_	TEC-PH-10000984	_x0016_	Phones	_x0016_	Panasonic KX-TG9471B	_x0016_	979.95	_x0016_	5	_x0016_	0	_x0016_</t>
  </si>
  <si>
    <t>39	_x0016_	PA-2016-168753	_x0016_	07-07-2020	_x0016_	10-07-2020	_x0016_	Fast	_x0016_	RL-19615	_x0016_	Mark	_x0016_	Lucas	_x0016_	Retail	_x0016_	Montgomery	_x0016_	Alabama	_x0016_	36116	_x0016_	South	_x0016_	OFF-BI-10002557	_x0016_	Binders	_x0016_	Presstex Flexible Ring Binders	_x0016_	22.75	_x0016_	5	_x0016_	0	_x0016_</t>
  </si>
  <si>
    <t>40	_x0016_	PA-2016-126613	_x0016_	18-08-2020	_x0016_	24-08-2020	_x0016_	Regular	_x0016_	AA-10375	_x0016_	Allen	_x0016_	Armold	_x0016_	Retail	_x0016_	Mesa	_x0016_	Arizona	_x0016_	85204	_x0016_	West	_x0016_	OFF-ST-10001325	_x0016_	Storage	_x0016_	Sterilite Officeware Hinged File Box	_x0016_	16.768	_x0016_	2	_x0016_	0.2	_x0016_</t>
  </si>
  <si>
    <t>41	_x0016_	TA-2017-122637	_x0016_	12-10-2021	_x0016_	17-10-2021	_x0016_	Fast	_x0016_	EP-13915	_x0016_	Emily	_x0016_	     Phan	_x0016_	Retail	_x0016_	Chicago	_x0016_	Illinois	_x0016_	60653	_x0016_	Central	_x0016_	OFF-BI-10002429	_x0016_	Binders	_x0016_	Premier Elliptical Ring Binder, Black	_x0016_	42.616	_x0016_	7	_x0016_	0.8	_x0016_</t>
  </si>
  <si>
    <t>42	_x0016_	PA-2015-147851	_x0016_	11-01-2020	_x0016_	16-01-2020	_x0016_	Regular	_x0016_	MP-17470	_x0016_	Luke	_x0016_	Packer	_x0016_	SMB	_x0016_	New York City	_x0016_	New York	_x0016_	10009	_x0016_	East	_x0016_	OFF-BI-10004528	_x0016_	Binders	_x0016_	Cardinal Poly Pocket Divider Pockets for Ring Binders	_x0016_	10.752	_x0016_	4	_x0016_	0.2	_x0016_</t>
  </si>
  <si>
    <t>43	_x0016_	PA-2015-134894	_x0016_	15-01-2020	_x0016_	19-01-2020	_x0016_	Regular	_x0016_	DK-12985	_x0016_	Danny	_x0016_	Koutras	_x0016_	Retail	_x0016_	Henderson	_x0016_	Kentucky	_x0016_	42420	_x0016_	South	_x0016_	OFF-AP-10001271	_x0016_	Appliances	_x0016_	Eureka The Boss Cordless Rechargeable Stick Vac	_x0016_	152.94	_x0016_	3	_x0016_	0	_x0016_</t>
  </si>
  <si>
    <t>44	_x0016_	PA-2015-134894	_x0016_	15-01-2020	_x0016_	19-01-2020	_x0016_	Regular	_x0016_	DK-12985	_x0016_	Danny	_x0016_	Koutras	_x0016_	Retail	_x0016_	Henderson	_x0016_	Kentucky	_x0016_	42420	_x0016_	South	_x0016_	FUR-CH-10002647	_x0016_	Chairs	_x0016_	Situations Contoured Folding Chairs, 4/Set	_x0016_	283.92	_x0016_	4	_x0016_	0	_x0016_</t>
  </si>
  <si>
    <t>45	_x0016_	PA-2014-140795	_x0016_	12-03-2018	_x0016_	14-03-2018	_x0016_	Priority	_x0016_	BD-11500	_x0016_	Bradley	_x0016_	Drucker	_x0016_	Retail	_x0016_	Green Bay	_x0016_	Wisconsin	_x0016_	54302	_x0016_	Central	_x0016_	TEC-AC-10001432	_x0016_	Accessories	_x0016_	Enermax Aurora Lite Keyboard	_x0016_	468.9	_x0016_	6	_x0016_	0	_x0016_</t>
  </si>
  <si>
    <t>46	_x0016_	PA-2016-136924	_x0016_	22-08-2020	_x0016_	25-08-2020	_x0016_	PRIORITY	_x0016_	ES-14080	_x0016_	Erin	_x0016_	Smith	_x0016_	Corporate	_x0016_	Tucson	_x0016_	Arizona	_x0016_	85705	_x0016_	West	_x0016_	TEC-PH-10002262	_x0016_	Phones	_x0016_	LG Electronics Tone+ HBS-730 Bluetooth Headset	_x0016_	380.864	_x0016_	*	_x0016_	0.2	_x0016_</t>
  </si>
  <si>
    <t>47	_x0016_	TA-2015-120161	_x0016_	26-01-2020	_x0016_	31-01-2020	_x0016_	Regular	_x0016_	LM-17065	_x0016_	Liz	_x0016_	MacKendrick	_x0016_	Retail	_x0016_	Springfield	_x0016_	Ohio	_x0016_	45503	_x0016_	East	_x0016_	OFF-ST-10001809	_x0016_	Storage	_x0016_	Fellowes Officeware Wire Shelving	_x0016_	646.776	_x0016_	9*	_x0016_	0.2	_x0016_</t>
  </si>
  <si>
    <t>48	_x0016_	PA-2014-103849	_x0016_	19-06-2018	_x0016_	24-06-2018	_x0016_	REGULAR	_x0016_	PG-18895	_x0016_	Paul	_x0016_	    Gonzalez	_x0016_	Retail	_x0016_	Fort Worth	_x0016_	Texas	_x0016_	76106	_x0016_	Central	_x0016_	TEC-AC-10001465	_x0016_	Accessories	_x0016_	SanDisk Cruzer 64 GB USB Flash Drive	_x0016_	58.112	_x0016_	2	_x0016_	0.2	_x0016_</t>
  </si>
  <si>
    <t>49	_x0016_	PA-2014-103849	_x0016_	19-06-2018	_x0016_	24-06-2018	_x0016_	Regular	_x0016_	PG-18895	_x0016_	Paul	_x0016_	      Gonzalez	_x0016_	Retail	_x0016_	Fort Worth	_x0016_	Texas	_x0016_	76106	_x0016_	Central	_x0016_	TEC-PH-10002597	_x0016_	Phones	_x0016_	Xblue XB-1670-86 X16 Small Office Telephone - Titanium	_x0016_	100.792	_x0016_	1	_x0016_	0.2	_x0016_</t>
  </si>
  <si>
    <t>50	_x0016_	PA-2014-103849	_x0016_	19-06-2018	_x0016_	24-06-2018	_x0016_	Regular	_x0016_	PG-18895	_x0016_	Paul	_x0016_	        Gonzalez	_x0016_	Retail	_x0016_	Fort Worth	_x0016_	Texas	_x0016_	76106	_x0016_	Central	_x0016_	FUR-FU-10000723	_x0016_	Furnishings	_x0016_	Deflect-o EconoMat Studded, No Bevel Mat for Low Pile Carpeting	_x0016_	66.112	_x0016_	4	_x0016_	0.6	_x0016_</t>
  </si>
  <si>
    <t>51	_x0016_	PA-2017-162929	_x0016_	28-12-2021	_x0016_	31-12-2021	_x0016_	Priority	_x0016_	AS-10135	_x0016_	Bill	_x0016_	Shami	_x0016_	SMB	_x0016_	New York City	_x0016_	New York	_x0016_	10035	_x0016_	East	_x0016_	OFF-BI-10000404	_x0016_	Binders	_x0016_	Avery Printable Repositionable Plastic Tabs	_x0016_	41.28	_x0016_	6	_x0016_	0.2	_x0016_</t>
  </si>
  <si>
    <t>52	_x0016_	PA-2017-162929	_x0016_	28-12-2021	_x0016_	31-12-2021	_x0016_	PRIORITY	_x0016_	AS-10135	_x0016_	Bill	_x0016_	Shami	_x0016_	SMB	_x0016_	New York City	_x0016_	New York	_x0016_	10035	_x0016_	East	_x0016_	OFF-PA-10002986	_x0016_	Paper	_x0016_	Xerox 1898	_x0016_	13.36	_x0016_	2	_x0016_	0	_x0016_</t>
  </si>
  <si>
    <t>53	_x0016_	PA-2015-113173	_x0016_	24-12-2019	_x0016_	26-12-2019	_x0016_	Fast	_x0016_	DK-13225	_x0016_	Ronny	_x0016_	Katz	_x0016_	Corporate	_x0016_	Chicago	_x0016_	Illinois	_x0016_	60653	_x0016_	Central	_x0016_	OFF-ST-10000604	_x0016_	Storage	_x0016_	Home/Office Personal File Carts	_x0016_	250.272	_x0016_	9	_x0016_	0.2	_x0016_</t>
  </si>
  <si>
    <t>54	_x0016_	PA-2015-113173	_x0016_	24-12-2019	_x0016_	26-12-2019	_x0016_	Fast	_x0016_	DK-13225	_x0016_	Ronny	_x0016_	Katz	_x0016_	Corporate	_x0016_	Chicago	_x0016_	Illinois	_x0016_	60653	_x0016_	Central	_x0016_	OFF-BI-10004738	_x0016_	Binders	_x0016_	Flexible Leather- Look Classic Collection Ring Binder	_x0016_	11.364	_x0016_	3	_x0016_	0.8	_x0016_</t>
  </si>
  <si>
    <t>55	_x0016_	PA-2015-113173	_x0016_	24-12-2019	_x0016_	26-12-2019	_x0016_	Fast	_x0016_	DK-13225	_x0016_	Ronny	_x0016_	Katz	_x0016_	Corporate	_x0016_	Chicago	_x0016_	Illinois	_x0016_	60653	_x0016_	Central	_x0016_	OFF-SU-10001935	_x0016_	Supplies	_x0016_	Staple remover	_x0016_	8.72	_x0016_	5	_x0016_	0.2	_x0016_</t>
  </si>
  <si>
    <t>56	_x0016_	PA-2016-136406	_x0016_	24-05-2020	_x0016_	26-05-2020	_x0016_	Fast	_x0016_	BD-11320	_x0016_	Bill	_x0016_	Donatelli	_x0016_	Retail	_x0016_	San Francisco	_x0016_	California	_x0016_	94110	_x0016_	West	_x0016_	FUR-CH-10002024	_x0016_	Chairs	_x0016_	HON 5400 Series Task Chairs for Big and Tall	_x0016_	1121.568	_x0016_	2	_x0016_	0.2	_x0016_</t>
  </si>
  <si>
    <t>57	_x0016_	PA-2017-112774	_x0016_	20-10-2021	_x0016_	21-10-2021	_x0016_	Priority	_x0016_	RC-19960	_x0016_	Ryan	_x0016_	Crowe	_x0016_	Retail	_x0016_	Jacksonville	_x0016_	Florida	_x0016_	32216	_x0016_	South	_x0016_	FUR-FU-10003039	_x0016_	Furnishings	_x0016_	Howard Miller 11-1/2" Diameter Grantwood Wall Clock	_x0016_	34.504	_x0016_	1	_x0016_	0.2	_x0016_</t>
  </si>
  <si>
    <t>58	_x0016_	PA-2017-101945	_x0016_	02-01-2022	_x0016_	06-01-2022	_x0016_	Regular	_x0016_	GT-14710	_x0016_	Greg	_x0016_	Tran	_x0016_	Retail	_x0016_	Houston	_x0016_	Texas	_x0016_	77070	_x0016_	Central	_x0016_	OFF-FA-10004248	_x0016_	Fasteners	_x0016_	Advantus T-Pin Paper Clips	_x0016_	10.824	_x0016_	3	_x0016_	0.2	_x0016_</t>
  </si>
  <si>
    <t>59	_x0016_	PA-2017-100650	_x0016_	07-08-2021	_x0016_	11-08-2021	_x0016_	Fast	_x0016_	DK-13225	_x0016_	Ronny	_x0016_	Katz	_x0016_	Corporate	_x0016_	Anaheim	_x0016_	California	_x0016_	92804	_x0016_	West	_x0016_	OFF-ST-10001780	_x0016_	Storage	_x0016_	Tennsco 16-Compartment Lockers with Coat Rack	_x0016_	1295.78	_x0016_	2	_x0016_	0	_x0016_</t>
  </si>
  <si>
    <t>60	_x0016_	PA-2014-155852	_x0016_	11-04-2018	_x0016_	15-04-2018	_x0016_	Fast	_x0016_	AJ-10945	_x0016_	    Ashley	_x0016_	Jarboe	_x0016_	Retail	_x0016_	Wilmington	_x0016_	North Carolina	_x0016_	28403	_x0016_	South	_x0016_	OFF-AR-10003560	_x0016_	Art	_x0016_	Zebra Zazzle Fluorescent Highlighters	_x0016_	19.456	_x0016_	4	_x0016_	0.2	_x0016_</t>
  </si>
  <si>
    <t>61	_x0016_	PA-2016-113243	_x0016_	19-07-2020	_x0016_	24-07-2020	_x0016_	Regular	_x0016_	OT-18730	_x0016_	Dean	_x0016_	Toch	_x0016_	Retail	_x0016_	Los Angeles	_x0016_	California	_x0016_	90045	_x0016_	West	_x0016_	OFF-LA-10001297	_x0016_	Labels	_x0016_	Avery 473	_x0016_	20.7	_x0016_	2	_x0016_	0	_x0016_</t>
  </si>
  <si>
    <t>62	_x0016_	PA-2016-113243	_x0016_	19-07-2020	_x0016_	24-07-2020	_x0016_	Regular	_x0016_	OT-18730	_x0016_	Dean	_x0016_	Toch	_x0016_	Retail	_x0016_	Los Angeles	_x0016_	California	_x0016_	90045	_x0016_	West	_x0016_	FUR-TA-10004256	_x0016_	Tables	_x0016_	Bretford “Just In Time” Height-Adjustable Multi-Task Work Tables	_x0016_	1335.68	_x0016_	4	_x0016_	0.2	_x0016_</t>
  </si>
  <si>
    <t>63	_x0016_	PA-2016-113243	_x0016_	19-07-2020	_x0016_	24-07-2020	_x0016_	Regular	_x0016_	OT-18730	_x0016_	Dean	_x0016_	Toch	_x0016_	Retail	_x0016_	Los Angeles	_x0016_	California	_x0016_	90045	_x0016_	West	_x0016_	OFF-PA-10003441	_x0016_	Paper	_x0016_	Xerox 226	_x0016_	32.4	_x0016_	5	_x0016_	0	_x0016_</t>
  </si>
  <si>
    <t>64	_x0016_	PA-2017-118731	_x0016_	29-12-2021	_x0016_	31-12-2021	_x0016_	Fast	_x0016_	LP-17080	_x0016_	Cynthia	_x0016_	Pelletier	_x0016_	Retail	_x0016_	San Francisco	_x0016_	California	_x0016_	94110	_x0016_	West	_x0016_	FUR-FU-10003347	_x0016_	Furnishings	_x0016_	Coloredge Poster Frame	_x0016_	42.6	_x0016_	3	_x0016_	0	_x0016_</t>
  </si>
  <si>
    <t>65	_x0016_	PA-2017-118731	_x0016_	29-12-2021	_x0016_	31-12-2021	_x0016_	Fast	_x0016_	LP-17080	_x0016_	Cynthia	_x0016_	Pelletier	_x0016_	Retail	_x0016_	San Francisco	_x0016_	California	_x0016_	94110	_x0016_	West	_x0016_	OFF-BI-10000069	_x0016_	Binders	_x0016_	GBC Prepunched Paper, 19-Hole, for Binding Systems, 24-lb	_x0016_	84.056	_x0016_	7	_x0016_	0.2	_x0016_</t>
  </si>
  <si>
    <t>66	_x0016_	PA-2014-145576	_x0016_	23-10-2018	_x0016_	27-10-2018	_x0016_	Fast	_x0016_	CA-12775	_x0016_	Liz	_x0016_	Arntzen	_x0016_	Retail	_x0016_	Tampa	_x0016_	Florida	_x0016_	33614	_x0016_	South	_x0016_	OFF-AP-10003914	_x0016_	Appliances	_x0016_	Sanitaire Vibra Groomer IR Commercial Upright Vacuum, Replacement Belts	_x0016_	13	_x0016_	5	_x0016_	0.2	_x0016_</t>
  </si>
  <si>
    <t>67	_x0016_	PA-2014-145576	_x0016_	23-10-2018	_x0016_	27-10-2018	_x0016_	Fast	_x0016_	CA-12775	_x0016_	Liz	_x0016_	Arntzen	_x0016_	Retail	_x0016_	Tampa	_x0016_	Florida	_x0016_	33614	_x0016_	South	_x0016_	FUR-FU-10004020	_x0016_	Furnishings	_x0016_	Advantus Panel Wall Acrylic Frame	_x0016_	13.128	_x0016_	3	_x0016_	0.2	_x0016_</t>
  </si>
  <si>
    <t>68	_x0016_	PA-2015-130736	_x0016_	15-01-2020	_x0016_	17-01-2020	_x0016_	Priority	_x0016_	JF-15490	_x0016_	Jeremy	_x0016_	Farry	_x0016_	Retail	_x0016_	Seattle	_x0016_	Washington	_x0016_	98105	_x0016_	West	_x0016_	OFF-FA-10003467	_x0016_	Fasteners	_x0016_	Alliance Big Bands Rubber Bands, 12/Pack	_x0016_	3.96	_x0016_	2	_x0016_	0	_x0016_</t>
  </si>
  <si>
    <t>69	_x0016_	PA-2015-130736	_x0016_	15-01-2020	_x0016_	17-01-2020	_x0016_	Priority	_x0016_	JF-15490	_x0016_	     Jeremy	_x0016_	Farry	_x0016_	Retail	_x0016_	Seattle	_x0016_	Washington	_x0016_	98105	_x0016_	West	_x0016_	OFF-LA-10000634	_x0016_	Labels	_x0016_	Avery 509	_x0016_	2.61	_x0016_	1	_x0016_	0	_x0016_</t>
  </si>
  <si>
    <t>Row ID</t>
  </si>
  <si>
    <t>_x0016_</t>
  </si>
  <si>
    <t>Order ID</t>
  </si>
  <si>
    <t>Order Date</t>
  </si>
  <si>
    <t>Ship Date</t>
  </si>
  <si>
    <t>Ship Mode</t>
  </si>
  <si>
    <t>Customer ID</t>
  </si>
  <si>
    <t>First Name</t>
  </si>
  <si>
    <t>Second Name</t>
  </si>
  <si>
    <t>Segment</t>
  </si>
  <si>
    <t>City</t>
  </si>
  <si>
    <t>State</t>
  </si>
  <si>
    <t>Postal Code</t>
  </si>
  <si>
    <t>Region</t>
  </si>
  <si>
    <t>Product ID</t>
  </si>
  <si>
    <t>Sub-Category</t>
  </si>
  <si>
    <t>Product Name</t>
  </si>
  <si>
    <t>Sales</t>
  </si>
  <si>
    <t>Quantity</t>
  </si>
  <si>
    <t>Discount</t>
  </si>
  <si>
    <t>PA-2016-126158</t>
  </si>
  <si>
    <t>REGULAR</t>
  </si>
  <si>
    <t>SC- 20095</t>
  </si>
  <si>
    <t>Sanjeev</t>
  </si>
  <si>
    <t>Sinha</t>
  </si>
  <si>
    <t>Retail</t>
  </si>
  <si>
    <t>Costa Mesa</t>
  </si>
  <si>
    <t>California</t>
  </si>
  <si>
    <t>West</t>
  </si>
  <si>
    <t>OFF-BI-10002498</t>
  </si>
  <si>
    <t>Binders</t>
  </si>
  <si>
    <t>Clear Mylar Reinforcing Strips</t>
  </si>
  <si>
    <t>Regular</t>
  </si>
  <si>
    <t>SC-20095</t>
  </si>
  <si>
    <t>FUR-FU-10004864</t>
  </si>
  <si>
    <t>Furnishings</t>
  </si>
  <si>
    <t>Howard Miller 14-1/2" Diameter Chrome Round Wall Clock</t>
  </si>
  <si>
    <t>4*</t>
  </si>
  <si>
    <t>FUR-CH-10002602</t>
  </si>
  <si>
    <t>Chairs</t>
  </si>
  <si>
    <t>DMI Arturo Collection Mission-style Design Wood Chair</t>
  </si>
  <si>
    <t>FUR-FU-10000073</t>
  </si>
  <si>
    <t>Deflect-O Glasstique Clear Desk Accessories</t>
  </si>
  <si>
    <t>TA-2016-105578</t>
  </si>
  <si>
    <t>MY-17380</t>
  </si>
  <si>
    <t>Bill</t>
  </si>
  <si>
    <t>Yedwab</t>
  </si>
  <si>
    <t>Corporate</t>
  </si>
  <si>
    <t>Parker</t>
  </si>
  <si>
    <t>Colorado</t>
  </si>
  <si>
    <t>OFF-BI-10001670</t>
  </si>
  <si>
    <t>Vinyl Sectional Post Binders</t>
  </si>
  <si>
    <t>OFF-BI-10001658</t>
  </si>
  <si>
    <t>GBC Standard Therm-A-Bind Covers</t>
  </si>
  <si>
    <t>FUR-CH-10001215</t>
  </si>
  <si>
    <t>Global Troy Executive Leather Low-Back Tilter</t>
  </si>
  <si>
    <t>OFF-BI-10000831</t>
  </si>
  <si>
    <t>Storex Flexible Poly Binders with Double Pockets</t>
  </si>
  <si>
    <t>OFF-PA-10000357</t>
  </si>
  <si>
    <t>Paper</t>
  </si>
  <si>
    <t>White Dual Perf Computer Printout Paper, 2700 Sheets, 1 Part, Heavyweight, 20 lbs., 14 7/8 x 11</t>
  </si>
  <si>
    <t>PA-2017-134978</t>
  </si>
  <si>
    <t>Fast</t>
  </si>
  <si>
    <t>EB-13705</t>
  </si>
  <si>
    <t xml:space="preserve">   Robin</t>
  </si>
  <si>
    <t>Braxton</t>
  </si>
  <si>
    <t>New York City</t>
  </si>
  <si>
    <t>New York</t>
  </si>
  <si>
    <t>East</t>
  </si>
  <si>
    <t>OFF-BI-10003274</t>
  </si>
  <si>
    <t>Avery Durable Slant Ring Binders, No Labels</t>
  </si>
  <si>
    <t>*</t>
  </si>
  <si>
    <t>PA-2015-145352</t>
  </si>
  <si>
    <t>CM-12385</t>
  </si>
  <si>
    <t>Ruben</t>
  </si>
  <si>
    <t>Martinez</t>
  </si>
  <si>
    <t>Atlanta</t>
  </si>
  <si>
    <t>Georgia</t>
  </si>
  <si>
    <t>South</t>
  </si>
  <si>
    <t>OFF-AR-10001662</t>
  </si>
  <si>
    <t>Art</t>
  </si>
  <si>
    <t>Rogers Handheld Barrel Pencil Sharpener</t>
  </si>
  <si>
    <t>OFF-AR-10003856</t>
  </si>
  <si>
    <t>Newell 344</t>
  </si>
  <si>
    <t>OFF-ST-10001228</t>
  </si>
  <si>
    <t>Storage</t>
  </si>
  <si>
    <t>Personal File Boxes with Fold-Down Carry Handle</t>
  </si>
  <si>
    <t>OFF-BI-10003527</t>
  </si>
  <si>
    <t>Fellowes PB500 Electric Punch Plastic Comb Binding Machine with Manual Bind</t>
  </si>
  <si>
    <t>PA-2017-135307</t>
  </si>
  <si>
    <t>PRIORITY</t>
  </si>
  <si>
    <t>LS-17245</t>
  </si>
  <si>
    <t>Bradley</t>
  </si>
  <si>
    <t>Smith</t>
  </si>
  <si>
    <t>Gladstone</t>
  </si>
  <si>
    <t>Missouri</t>
  </si>
  <si>
    <t>Central</t>
  </si>
  <si>
    <t>FUR-FU-10001290</t>
  </si>
  <si>
    <t>Executive Impressions Supervisor Wall Clock</t>
  </si>
  <si>
    <t>Priority</t>
  </si>
  <si>
    <t>TEC-AC-10002399</t>
  </si>
  <si>
    <t>Accessories</t>
  </si>
  <si>
    <t>SanDisk Cruzer 32 GB USB Flash Drive</t>
  </si>
  <si>
    <t>PA-2016-106341</t>
  </si>
  <si>
    <t>LF-17185</t>
  </si>
  <si>
    <t>Luke</t>
  </si>
  <si>
    <t>Foster</t>
  </si>
  <si>
    <t>Newark</t>
  </si>
  <si>
    <t>Ohio</t>
  </si>
  <si>
    <t>OFF-AR-10002053</t>
  </si>
  <si>
    <t>Premium Writing Pencils, Soft, #2 by Central Association for the Blind</t>
  </si>
  <si>
    <t>PA-2017-163405</t>
  </si>
  <si>
    <t>BN-11515</t>
  </si>
  <si>
    <t>Lynn</t>
  </si>
  <si>
    <t>Nguyen</t>
  </si>
  <si>
    <t>Los Angeles</t>
  </si>
  <si>
    <t>OFF-AR-10003811</t>
  </si>
  <si>
    <t>Newell 327</t>
  </si>
  <si>
    <t>OFF-AR-10001246</t>
  </si>
  <si>
    <t>Newell 317</t>
  </si>
  <si>
    <t>PA-2017-127432</t>
  </si>
  <si>
    <t>AD-10180</t>
  </si>
  <si>
    <t>Dean</t>
  </si>
  <si>
    <t>Dominguez</t>
  </si>
  <si>
    <t>SMB</t>
  </si>
  <si>
    <t>Great Falls</t>
  </si>
  <si>
    <t>Montana</t>
  </si>
  <si>
    <t>TEC-CO-10003236</t>
  </si>
  <si>
    <t>Copiers</t>
  </si>
  <si>
    <t>Canon Image Class D660 Copier</t>
  </si>
  <si>
    <t>OFF-ST-10004507</t>
  </si>
  <si>
    <t>Advantus Rolling Storage Box</t>
  </si>
  <si>
    <t>3*</t>
  </si>
  <si>
    <t>OFF-PA-10001667</t>
  </si>
  <si>
    <t>Great White Multi-Use Recycled Paper (20Lb. and 84 Bright)</t>
  </si>
  <si>
    <t xml:space="preserve">    Dominguez</t>
  </si>
  <si>
    <t>OFF-ST-10004459</t>
  </si>
  <si>
    <t>Tennsco Single-Tier Lockers</t>
  </si>
  <si>
    <t>PA-2015-157812</t>
  </si>
  <si>
    <t>DB-13210</t>
  </si>
  <si>
    <t>Alan</t>
  </si>
  <si>
    <t>Braden</t>
  </si>
  <si>
    <t>Houston</t>
  </si>
  <si>
    <t>Texas</t>
  </si>
  <si>
    <t>TEC-AC-10000171</t>
  </si>
  <si>
    <t>Verbatim 25 GB 6x Blu-ray Single Layer Recordable Disc, 25/Pack</t>
  </si>
  <si>
    <t>OFF-ST-10000736</t>
  </si>
  <si>
    <t>Carina Double Wide Media Storage Towers in Natural &amp; Black</t>
  </si>
  <si>
    <t xml:space="preserve">     Alan</t>
  </si>
  <si>
    <t>OFF-BI-10000285</t>
  </si>
  <si>
    <t>XtraLife ClearVue Slant-D Ring Binders by Cardinal</t>
  </si>
  <si>
    <t>PA-2017-145142</t>
  </si>
  <si>
    <t>MC-17605</t>
  </si>
  <si>
    <t>Matt</t>
  </si>
  <si>
    <t>Connell</t>
  </si>
  <si>
    <t>Detroit</t>
  </si>
  <si>
    <t>Michigan</t>
  </si>
  <si>
    <t>FUR-TA-10001857</t>
  </si>
  <si>
    <t>Tables</t>
  </si>
  <si>
    <t>Balt Solid Wood Rectangular Table</t>
  </si>
  <si>
    <t>TA-2016-139486</t>
  </si>
  <si>
    <t>LH-17155</t>
  </si>
  <si>
    <t>Paul</t>
  </si>
  <si>
    <t>Haushalter</t>
  </si>
  <si>
    <t>TEC-PH-10003555</t>
  </si>
  <si>
    <t>Phones</t>
  </si>
  <si>
    <t>Motorola HK250 Universal Bluetooth Headset</t>
  </si>
  <si>
    <t>TEC-AC-10003832</t>
  </si>
  <si>
    <t>Imation 16GB Mini TravelDrive USB 2.0 Flash Drive</t>
  </si>
  <si>
    <t>PA-2015-158792</t>
  </si>
  <si>
    <t>BD-11605</t>
  </si>
  <si>
    <t>Brian</t>
  </si>
  <si>
    <t>Dahlen</t>
  </si>
  <si>
    <t>Lawrence</t>
  </si>
  <si>
    <t>Massachusetts</t>
  </si>
  <si>
    <t>OFF-FA-10002815</t>
  </si>
  <si>
    <t>Fasteners</t>
  </si>
  <si>
    <t>Staples</t>
  </si>
  <si>
    <t>PA-2017-113558</t>
  </si>
  <si>
    <t>PH-18790</t>
  </si>
  <si>
    <t xml:space="preserve">     Karen</t>
  </si>
  <si>
    <t>Hirasaki</t>
  </si>
  <si>
    <t>Lakeland</t>
  </si>
  <si>
    <t>Florida</t>
  </si>
  <si>
    <t>FUR-CH-10003379</t>
  </si>
  <si>
    <t>Global Commerce Series High-Back Swivel/Tilt Chairs</t>
  </si>
  <si>
    <t>Karen</t>
  </si>
  <si>
    <t>FUR-FU-10001756</t>
  </si>
  <si>
    <t>Eldon Expressions Desk Accessory, Wood Photo Frame, Mahogany</t>
  </si>
  <si>
    <t>TA-2015-138303</t>
  </si>
  <si>
    <t>MG-18145</t>
  </si>
  <si>
    <t>Mike</t>
  </si>
  <si>
    <t>Gockenbach</t>
  </si>
  <si>
    <t>Philadelphia</t>
  </si>
  <si>
    <t>Pennsylvania</t>
  </si>
  <si>
    <t>OFF-ST-10004963</t>
  </si>
  <si>
    <t>Eldon Gobal File Keepers</t>
  </si>
  <si>
    <t>OFF-SU-10002881</t>
  </si>
  <si>
    <t>Supplies</t>
  </si>
  <si>
    <t>Martin Yale Chadless Opener Electric Letter Opener</t>
  </si>
  <si>
    <t xml:space="preserve">     Gockenbach</t>
  </si>
  <si>
    <t>OFF-EN-10001335</t>
  </si>
  <si>
    <t>Envelopes</t>
  </si>
  <si>
    <t>White Business Envelopes with Contemporary Seam, Recycled White Business Envelopes</t>
  </si>
  <si>
    <t>PA-2015-102848</t>
  </si>
  <si>
    <t>KB-16240</t>
  </si>
  <si>
    <t>Patricia</t>
  </si>
  <si>
    <t>Bern</t>
  </si>
  <si>
    <t>FUR-CH-10000595</t>
  </si>
  <si>
    <t>Safco Contoured Stacking Chairs</t>
  </si>
  <si>
    <t>TA-2017-129441</t>
  </si>
  <si>
    <t>JC-15340</t>
  </si>
  <si>
    <t>Jasper</t>
  </si>
  <si>
    <t>Cacioppo</t>
  </si>
  <si>
    <t>FUR-FU-10000448</t>
  </si>
  <si>
    <t>Tenex Chairmats For Use With Carpeted Floors</t>
  </si>
  <si>
    <t>PA-2016-168753</t>
  </si>
  <si>
    <t>RL-19615</t>
  </si>
  <si>
    <t>Mark</t>
  </si>
  <si>
    <t>Lucas</t>
  </si>
  <si>
    <t>Montgomery</t>
  </si>
  <si>
    <t>Alabama</t>
  </si>
  <si>
    <t>TEC-PH-10000984</t>
  </si>
  <si>
    <t>Panasonic KX-TG9471B</t>
  </si>
  <si>
    <t>OFF-BI-10002557</t>
  </si>
  <si>
    <t>Presstex Flexible Ring Binders</t>
  </si>
  <si>
    <t>PA-2016-126613</t>
  </si>
  <si>
    <t>AA-10375</t>
  </si>
  <si>
    <t>Allen</t>
  </si>
  <si>
    <t>Armold</t>
  </si>
  <si>
    <t>Mesa</t>
  </si>
  <si>
    <t>Arizona</t>
  </si>
  <si>
    <t>OFF-ST-10001325</t>
  </si>
  <si>
    <t>Sterilite Officeware Hinged File Box</t>
  </si>
  <si>
    <t>TA-2017-122637</t>
  </si>
  <si>
    <t>EP-13915</t>
  </si>
  <si>
    <t>Emily</t>
  </si>
  <si>
    <t xml:space="preserve">     Phan</t>
  </si>
  <si>
    <t>Chicago</t>
  </si>
  <si>
    <t>Illinois</t>
  </si>
  <si>
    <t>OFF-BI-10002429</t>
  </si>
  <si>
    <t>Premier Elliptical Ring Binder, Black</t>
  </si>
  <si>
    <t>PA-2015-147851</t>
  </si>
  <si>
    <t>MP-17470</t>
  </si>
  <si>
    <t>Packer</t>
  </si>
  <si>
    <t>OFF-BI-10004528</t>
  </si>
  <si>
    <t>Cardinal Poly Pocket Divider Pockets for Ring Binders</t>
  </si>
  <si>
    <t>PA-2015-134894</t>
  </si>
  <si>
    <t>DK-12985</t>
  </si>
  <si>
    <t>Danny</t>
  </si>
  <si>
    <t>Koutras</t>
  </si>
  <si>
    <t>Henderson</t>
  </si>
  <si>
    <t>Kentucky</t>
  </si>
  <si>
    <t>OFF-AP-10001271</t>
  </si>
  <si>
    <t>Appliances</t>
  </si>
  <si>
    <t>Eureka The Boss Cordless Rechargeable Stick Vac</t>
  </si>
  <si>
    <t>FUR-CH-10002647</t>
  </si>
  <si>
    <t>Situations Contoured Folding Chairs, 4/Set</t>
  </si>
  <si>
    <t>PA-2014-140795</t>
  </si>
  <si>
    <t>BD-11500</t>
  </si>
  <si>
    <t>Drucker</t>
  </si>
  <si>
    <t>Green Bay</t>
  </si>
  <si>
    <t>Wisconsin</t>
  </si>
  <si>
    <t>TEC-AC-10001432</t>
  </si>
  <si>
    <t>Enermax Aurora Lite Keyboard</t>
  </si>
  <si>
    <t>PA-2016-136924</t>
  </si>
  <si>
    <t>ES-14080</t>
  </si>
  <si>
    <t>Erin</t>
  </si>
  <si>
    <t>Tucson</t>
  </si>
  <si>
    <t>TEC-PH-10002262</t>
  </si>
  <si>
    <t>LG Electronics Tone+ HBS-730 Bluetooth Headset</t>
  </si>
  <si>
    <t>TA-2015-120161</t>
  </si>
  <si>
    <t>LM-17065</t>
  </si>
  <si>
    <t>Liz</t>
  </si>
  <si>
    <t>MacKendrick</t>
  </si>
  <si>
    <t>Springfield</t>
  </si>
  <si>
    <t>OFF-ST-10001809</t>
  </si>
  <si>
    <t>Fellowes Officeware Wire Shelving</t>
  </si>
  <si>
    <t>9*</t>
  </si>
  <si>
    <t>PA-2014-103849</t>
  </si>
  <si>
    <t>PG-18895</t>
  </si>
  <si>
    <t xml:space="preserve">    Gonzalez</t>
  </si>
  <si>
    <t>Fort Worth</t>
  </si>
  <si>
    <t>TEC-AC-10001465</t>
  </si>
  <si>
    <t>SanDisk Cruzer 64 GB USB Flash Drive</t>
  </si>
  <si>
    <t xml:space="preserve">      Gonzalez</t>
  </si>
  <si>
    <t>TEC-PH-10002597</t>
  </si>
  <si>
    <t>Xblue XB-1670-86 X16 Small Office Telephone - Titanium</t>
  </si>
  <si>
    <t xml:space="preserve">        Gonzalez</t>
  </si>
  <si>
    <t>FUR-FU-10000723</t>
  </si>
  <si>
    <t>Deflect-o EconoMat Studded, No Bevel Mat for Low Pile Carpeting</t>
  </si>
  <si>
    <t>PA-2017-162929</t>
  </si>
  <si>
    <t>AS-10135</t>
  </si>
  <si>
    <t>Shami</t>
  </si>
  <si>
    <t>OFF-BI-10000404</t>
  </si>
  <si>
    <t>Avery Printable Repositionable Plastic Tabs</t>
  </si>
  <si>
    <t>OFF-PA-10002986</t>
  </si>
  <si>
    <t>Xerox 1898</t>
  </si>
  <si>
    <t>PA-2015-113173</t>
  </si>
  <si>
    <t>DK-13225</t>
  </si>
  <si>
    <t>Ronny</t>
  </si>
  <si>
    <t>Katz</t>
  </si>
  <si>
    <t>OFF-ST-10000604</t>
  </si>
  <si>
    <t>Home/Office Personal File Carts</t>
  </si>
  <si>
    <t>OFF-BI-10004738</t>
  </si>
  <si>
    <t>Flexible Leather- Look Classic Collection Ring Binder</t>
  </si>
  <si>
    <t>OFF-SU-10001935</t>
  </si>
  <si>
    <t>Staple remover</t>
  </si>
  <si>
    <t>PA-2016-136406</t>
  </si>
  <si>
    <t>BD-11320</t>
  </si>
  <si>
    <t>Donatelli</t>
  </si>
  <si>
    <t>San Francisco</t>
  </si>
  <si>
    <t>FUR-CH-10002024</t>
  </si>
  <si>
    <t>HON 5400 Series Task Chairs for Big and Tall</t>
  </si>
  <si>
    <t>PA-2017-112774</t>
  </si>
  <si>
    <t>RC-19960</t>
  </si>
  <si>
    <t>Ryan</t>
  </si>
  <si>
    <t>Crowe</t>
  </si>
  <si>
    <t>Jacksonville</t>
  </si>
  <si>
    <t>FUR-FU-10003039</t>
  </si>
  <si>
    <t>Howard Miller 11-1/2" Diameter Grantwood Wall Clock</t>
  </si>
  <si>
    <t>PA-2017-101945</t>
  </si>
  <si>
    <t>GT-14710</t>
  </si>
  <si>
    <t>Greg</t>
  </si>
  <si>
    <t>Tran</t>
  </si>
  <si>
    <t>OFF-FA-10004248</t>
  </si>
  <si>
    <t>Advantus T-Pin Paper Clips</t>
  </si>
  <si>
    <t>PA-2017-100650</t>
  </si>
  <si>
    <t>Anaheim</t>
  </si>
  <si>
    <t>OFF-ST-10001780</t>
  </si>
  <si>
    <t>Tennsco 16-Compartment Lockers with Coat Rack</t>
  </si>
  <si>
    <t>PA-2014-155852</t>
  </si>
  <si>
    <t>AJ-10945</t>
  </si>
  <si>
    <t xml:space="preserve">    Ashley</t>
  </si>
  <si>
    <t>Jarboe</t>
  </si>
  <si>
    <t>Wilmington</t>
  </si>
  <si>
    <t>North Carolina</t>
  </si>
  <si>
    <t>OFF-AR-10003560</t>
  </si>
  <si>
    <t>Zebra Zazzle Fluorescent Highlighters</t>
  </si>
  <si>
    <t>PA-2016-113243</t>
  </si>
  <si>
    <t>OT-18730</t>
  </si>
  <si>
    <t>Toch</t>
  </si>
  <si>
    <t>OFF-LA-10001297</t>
  </si>
  <si>
    <t>Labels</t>
  </si>
  <si>
    <t>Avery 473</t>
  </si>
  <si>
    <t>FUR-TA-10004256</t>
  </si>
  <si>
    <t>Bretford “Just In Time” Height-Adjustable Multi-Task Work Tables</t>
  </si>
  <si>
    <t>OFF-PA-10003441</t>
  </si>
  <si>
    <t>Xerox 226</t>
  </si>
  <si>
    <t>PA-2017-118731</t>
  </si>
  <si>
    <t>LP-17080</t>
  </si>
  <si>
    <t>Cynthia</t>
  </si>
  <si>
    <t>Pelletier</t>
  </si>
  <si>
    <t>FUR-FU-10003347</t>
  </si>
  <si>
    <t>Coloredge Poster Frame</t>
  </si>
  <si>
    <t>OFF-BI-10000069</t>
  </si>
  <si>
    <t>GBC Prepunched Paper, 19-Hole, for Binding Systems, 24-lb</t>
  </si>
  <si>
    <t>PA-2014-145576</t>
  </si>
  <si>
    <t>CA-12775</t>
  </si>
  <si>
    <t>Arntzen</t>
  </si>
  <si>
    <t>Tampa</t>
  </si>
  <si>
    <t>OFF-AP-10003914</t>
  </si>
  <si>
    <t>Sanitaire Vibra Groomer IR Commercial Upright Vacuum, Replacement Belts</t>
  </si>
  <si>
    <t>FUR-FU-10004020</t>
  </si>
  <si>
    <t>Advantus Panel Wall Acrylic Frame</t>
  </si>
  <si>
    <t>PA-2015-130736</t>
  </si>
  <si>
    <t>JF-15490</t>
  </si>
  <si>
    <t>Jeremy</t>
  </si>
  <si>
    <t>Farry</t>
  </si>
  <si>
    <t>Seattle</t>
  </si>
  <si>
    <t>Washington</t>
  </si>
  <si>
    <t>OFF-FA-10003467</t>
  </si>
  <si>
    <t>Alliance Big Bands Rubber Bands, 12/Pack</t>
  </si>
  <si>
    <t xml:space="preserve">     Jeremy</t>
  </si>
  <si>
    <t>OFF-LA-10000634</t>
  </si>
  <si>
    <t>Avery 509</t>
  </si>
  <si>
    <t>Row ID	^	Order ID	^	Order Date	^	Ship Date	^	Ship Mode	^	Customer ID	^	First Name	^	Second Name	^	Segment	^	City	^	State	^	Postal Code	^	Region	^	Product ID	^	Sub-Category	^	Product Name	^	Sales	^	Quantity	^	Discount	^</t>
  </si>
  <si>
    <t>1	^	PA-2016-126158	^	02-09-2020	^	08-09-2020	^	REGULAR	^	SC- 20095	^	Sanjeev	^	Sinha	^	Retail	^	Costa Mesa	^	California	^	92627	^	West	^	OFF-BI-10002498	^	Binders	^	Clear Mylar Reinforcing Strips	^	119.616	^	8	^	0.2	^</t>
  </si>
  <si>
    <t>2	^	PA-2016-126158	^	02-09-2020	^	08-09-2020	^	Regular	^	SC-20095	^	Sanjeev	^	Sinha	^	Retail	^	Costa Mesa	^	California	^	92627	^	West	^	FUR-FU-10004864	^	Furnishings	^	Howard Miller 14-1/2" Diameter Chrome Round Wall Clock	^	255.76	^	4*	^	0	^</t>
  </si>
  <si>
    <t>3	^	PA-2016-126158	^	02-09-2020	^	08-09-2020	^	Regular	^	SC-20095	^	Sanjeev	^	Sinha	^	Retail	^	Costa Mesa	^	California	^	92627	^	West	^	FUR-CH-10002602	^	Chairs	^	DMI Arturo Collection Mission-style Design Wood Chair	^	241.568	^	2	^	0.2	^</t>
  </si>
  <si>
    <t>4	^	PA-2016-126158	^	02-09-2020	^	08-09-2020	^	Regular	^	SC-20095	^	Sanjeev	^	Sinha	^	Retail	^	Costa Mesa	^	California	^	92627	^	West	^	FUR-FU-10000073	^	Furnishings	^	Deflect-O Glasstique Clear Desk Accessories	^	69.3	^	9	^	0	^</t>
  </si>
  <si>
    <t>5	^	TA-2016-105578	^	08-07-2020	^	13-07-2020	^	REGULAR	^	MY-17380	^	Bill	^	Yedwab	^	Corporate	^	Parker	^	Colorado	^	80134	^	West	^	OFF-BI-10001670	^	Binders	^	Vinyl Sectional Post Binders	^	22.62	^	2	^	0.7	^</t>
  </si>
  <si>
    <t>6	^	TA-2016-105578	^	08-07-2020	^	13-07-2020	^	Regular	^	MY-17380	^	Bill	^	Yedwab	^	Corporate	^	Parker	^	Colorado	^	80134	^	West	^	OFF-BI-10001658	^	Binders	^	GBC Standard Therm-A-Bind Covers	^	14.952	^	2	^	0.7	^</t>
  </si>
  <si>
    <t>7	^	TA-2016-105578	^	08-07-2020	^	13-07-2020	^	Regular	^	MY-17380	^	Bill	^	Yedwab	^	Corporate	^	Parker	^	Colorado	^	80134	^	West	^	FUR-CH-10001215	^	Chairs	^	Global Troy Executive Leather Low-Back Tilter	^	801.568	^	2	^	0.2	^</t>
  </si>
  <si>
    <t>8	^	TA-2016-105578	^	08-07-2020	^	13-07-2020	^	Regular	^	MY-17380	^	Bill	^	Yedwab	^	Corporate	^	Parker	^	Colorado	^	80134	^	West	^	OFF-BI-10000831	^	Binders	^	Storex Flexible Poly Binders with Double Pockets	^	2.376	^	3	^	0.7	^</t>
  </si>
  <si>
    <t>9	^	TA-2016-105578	^	08-07-2020	^	13-07-2020	^	Regular	^	MY-17380	^	Bill	^	Yedwab	^	Corporate	^	Parker	^	Colorado	^	80134	^	West	^	OFF-PA-10000357	^	Paper	^	White Dual Perf Computer Printout Paper, 2700 Sheets, 1 Part, Heavyweight, 20 lbs., 14 7/8 x 11	^	32.792	^	1	^	0.2	^</t>
  </si>
  <si>
    <t>10	^	PA-2017-134978	^	21-12-2021	^	24-12-2021	^	Fast	^	EB-13705	^	   Robin	^	Braxton	^	Corporate	^	New York City	^	New York	^	10024	^	East	^	OFF-BI-10003274	^	Binders	^	Avery Durable Slant Ring Binders, No Labels	^	15.92	^	*	^	0.2	^</t>
  </si>
  <si>
    <t>11	^	PA-2015-145352	^	24-04-2019	^	30-04-2019	^	Regular	^	CM-12385	^	Ruben	^	Martinez	^	Retail	^	Atlanta	^	Georgia	^	30318	^	South	^	OFF-AR-10001662	^	Art	^	Rogers Handheld Barrel Pencil Sharpener	^	2.74	^	1	^	0	^</t>
  </si>
  <si>
    <t>12	^	PA-2015-145352	^	24-04-2019	^	30-04-2019	^	Regular	^	CM-12385	^	Ruben	^	Martinez	^	Retail	^	Atlanta	^	Georgia	^	30318	^	South	^	OFF-AR-10003856	^	Art	^	Newell 344	^	8.34	^	3	^	0	^</t>
  </si>
  <si>
    <t>13	^	PA-2015-145352	^	24-04-2019	^	30-04-2019	^	REGULAR	^	CM-12385	^	Ruben	^	Martinez	^	Retail	^	Atlanta	^	Georgia	^	30318	^	South	^	OFF-ST-10001228	^	Storage	^	Personal File Boxes with Fold-Down Carry Handle	^	46.74	^	3	^	0	^</t>
  </si>
  <si>
    <t>14	^	PA-2015-145352	^	24-04-2019	^	30-04-2019	^	Regular	^	CM-12385	^	Ruben	^	Martinez	^	Retail	^	Atlanta	^	Georgia	^	30318	^	South	^	OFF-BI-10003527	^	Binders	^	Fellowes PB500 Electric Punch Plastic Comb Binding Machine with Manual Bind	^	6354.95	^	5	^	0	^</t>
  </si>
  <si>
    <t>15	^	PA-2017-135307	^	04-01-2022	^	05-01-2022	^	PRIORITY	^	LS-17245	^	Bradley	^	Smith	^	Retail	^	Gladstone	^	Missouri	^	64118	^	Central	^	FUR-FU-10001290	^	Furnishings	^	Executive Impressions Supervisor Wall Clock	^	126.3	^	3	^	0	^</t>
  </si>
  <si>
    <t>16	^	PA-2017-135307	^	04-01-2022	^	05-01-2022	^	Priority	^	LS-17245	^	Bradley	^	Smith	^	Retail	^	Gladstone	^	Missouri	^	64118	^	Central	^	TEC-AC-10002399	^	Accessories	^	SanDisk Cruzer 32 GB USB Flash Drive	^	38.04	^	2	^	0	^</t>
  </si>
  <si>
    <t>17	^	PA-2016-106341	^	28-11-2020	^	01-12-2020	^	Priority	^	LF-17185	^	Luke	^	Foster	^	Retail	^	Newark	^	Ohio	^	43055	^	East	^	OFF-AR-10002053	^	Art	^	Premium Writing Pencils, Soft, #2 by Central Association for the Blind	^	7.152	^	3	^	0.2	^</t>
  </si>
  <si>
    <t>18	^	PA-2017-163405	^	29-01-2022	^	02-02-2022	^	Regular	^	BN-11515	^	Lynn	^	Nguyen	^	Retail	^	Los Angeles	^	California	^	90049	^	West	^	OFF-AR-10003811	^	Art	^	Newell 327	^	6.63	^	3	^	0	^</t>
  </si>
  <si>
    <t>19	^	PA-2017-163405	^	29-01-2022	^	02-02-2022	^	Regular	^	BN-11515	^	Lynn	^	Nguyen	^	Retail	^	Los Angeles	^	California	^	90049	^	West	^	OFF-AR-10001246	^	Art	^	Newell 317	^	5.88	^	2	^	0	^</t>
  </si>
  <si>
    <t>20	^	PA-2017-127432	^	02-03-2021	^	07-03-2021	^	Regular	^	AD-10180	^	Dean	^	Dominguez	^	SMB	^	Great Falls	^	Montana	^	59405	^	West	^	TEC-CO-10003236	^	Copiers	^	Canon Image Class D660 Copier	^	2999.95	^	5	^	0	^</t>
  </si>
  <si>
    <t>21	^	PA-2017-127432	^	02-03-2021	^	07-03-2021	^	Regular	^	AD-10180	^	Dean	^	Dominguez	^	SMB	^	Great Falls	^	Montana	^	59405	^	West	^	OFF-ST-10004507	^	Storage	^	Advantus Rolling Storage Box	^	51.45	^	3*	^	0	^</t>
  </si>
  <si>
    <t>22	^	PA-2017-127432	^	02-03-2021	^	07-03-2021	^	Regular	^	AD-10180	^	Dean	^	Dominguez	^	SMB	^	Great Falls	^	Montana	^	59405	^	West	^	OFF-PA-10001667	^	Paper	^	Great White Multi-Use Recycled Paper (20Lb. and 84 Bright)	^	11.96	^	2	^	0	^</t>
  </si>
  <si>
    <t>23	^	PA-2017-127432	^	02-03-2021	^	07-03-2021	^	Regular	^	AD-10180	^	Dean	^	    Dominguez	^	SMB	^	Great Falls	^	Montana	^	59405	^	West	^	OFF-ST-10004459	^	Storage	^	Tennsco Single-Tier Lockers	^	1126.02	^	3	^	0	^</t>
  </si>
  <si>
    <t>24	^	PA-2015-157812	^	30-04-2019	^	04-05-2019	^	REGULAR	^	DB-13210	^	Alan	^	Braden	^	Retail	^	Houston	^	Texas	^	77041	^	Central	^	TEC-AC-10000171	^	Accessories	^	Verbatim 25 GB 6x Blu-ray Single Layer Recordable Disc, 25/Pack	^	18.392	^	1	^	0.2	^</t>
  </si>
  <si>
    <t>25	^	PA-2015-157812	^	30-04-2019	^	04-05-2019	^	Regular	^	DB-13210	^	Alan	^	Braden	^	Retail	^	Houston	^	Texas	^	77041	^	Central	^	OFF-ST-10000736	^	Storage	^	Carina Double Wide Media Storage Towers in Natural &amp; Black	^	129.568	^	2	^	0.2	^</t>
  </si>
  <si>
    <t>26	^	PA-2015-157812	^	30-04-2019	^	04-05-2019	^	Regular	^	DB-13210	^	     Alan	^	Braden	^	Retail	^	Houston	^	Texas	^	77041	^	Central	^	OFF-BI-10000285	^	Binders	^	XtraLife ClearVue Slant-D Ring Binders by Cardinal	^	14.112	^	9	^	0.8	^</t>
  </si>
  <si>
    <t>27	^	PA-2017-145142	^	03-03-2021	^	05-03-2021	^	Priority	^	MC-17605	^	Matt	^	Connell	^	Corporate	^	Detroit	^	Michigan	^	48234	^	Central	^	FUR-TA-10001857	^	Tables	^	Balt Solid Wood Rectangular Table	^	210.98	^	2	^	0	^</t>
  </si>
  <si>
    <t>28	^	TA-2016-139486	^	29-06-2020	^	01-07-2020	^	Priority	^	LH-17155	^	Paul	^	Haushalter	^	Retail	^	Los Angeles	^	California	^	90032	^	West	^	TEC-PH-10003555	^	Phones	^	Motorola HK250 Universal Bluetooth Headset	^	55.176	^	3	^	0.2	^</t>
  </si>
  <si>
    <t>29	^	TA-2016-139486	^	29-06-2020	^	01-07-2020	^	Priority	^	LH-17155	^	Paul	^	Haushalter	^	Retail	^	Los Angeles	^	California	^	90032	^	West	^	TEC-AC-10003832	^	Accessories	^	Imation 16GB Mini TravelDrive USB 2.0 Flash Drive	^	66.26	^	2	^	0	^</t>
  </si>
  <si>
    <t>30	^	PA-2015-158792	^	03-02-2020	^	10-02-2020	^	Regular	^	BD-11605	^	Brian	^	Dahlen	^	Retail	^	Lawrence	^	Massachusetts	^	1841	^	East	^	OFF-FA-10002815	^	Fasteners	^	Staples	^	22.2	^	5	^	0	^</t>
  </si>
  <si>
    <t>31	^	PA-2017-113558	^	29-11-2021	^	04-12-2021	^	Regular	^	PH-18790	^	     Karen	^	Hirasaki	^	SMB	^	Lakeland	^	Florida	^	33801	^	South	^	FUR-CH-10003379	^	Chairs	^	Global Commerce Series High-Back Swivel/Tilt Chairs	^	683.952	^	3	^	0.2	^</t>
  </si>
  <si>
    <t>32	^	PA-2017-113558	^	29-11-2021	^	04-12-2021	^	Regular	^	PH-18790	^	Karen	^	Hirasaki	^	SMB	^	Lakeland	^	Florida	^	33801	^	South	^	FUR-FU-10001756	^	Furnishings	^	Eldon Expressions Desk Accessory, Wood Photo Frame, Mahogany	^	45.696	^	*	^	0.2	^</t>
  </si>
  <si>
    <t>33	^	TA-2015-138303	^	12-10-2019	^	16-10-2019	^	REGULAR	^	MG-18145	^	Mike	^	Gockenbach	^	Retail	^	Philadelphia	^	Pennsylvania	^	19134	^	East	^	OFF-ST-10004963	^	Storage	^	Eldon Gobal File Keepers	^	36.336	^	3	^	0.2	^</t>
  </si>
  <si>
    <t>34	^	TA-2015-138303	^	12-10-2019	^	16-10-2019	^	Regular	^	MG-18145	^	Mike	^	Gockenbach	^	Retail	^	Philadelphia	^	Pennsylvania	^	19134	^	East	^	OFF-SU-10002881	^	Supplies	^	Martin Yale Chadless Opener Electric Letter Opener	^	666.248	^	1	^	0.2	^</t>
  </si>
  <si>
    <t>35	^	TA-2015-138303	^	12-10-2019	^	16-10-2019	^	Regular	^	MG-18145	^	Mike	^	     Gockenbach	^	Retail	^	Philadelphia	^	Pennsylvania	^	19134	^	East	^	OFF-EN-10001335	^	Envelopes	^	White Business Envelopes with Contemporary Seam, Recycled White Business Envelopes	^	52.512	^	6	^	0.2	^</t>
  </si>
  <si>
    <t>36	^	PA-2015-102848	^	16-12-2019	^	18-12-2019	^	Fast	^	KB-16240	^	Patricia	^	Bern	^	Corporate	^	Los Angeles	^	California	^	90036	^	West	^	FUR-CH-10000595	^	Chairs	^	Safco Contoured Stacking Chairs	^	190.72	^	1	^	0.2	^</t>
  </si>
  <si>
    <t>37	^	TA-2017-129441	^	16-10-2021	^	20-10-2021	^	Regular	^	JC-15340	^	Jasper	^	Cacioppo	^	Retail	^	Los Angeles	^	California	^	90032	^	West	^	FUR-FU-10000448	^	Furnishings	^	Tenex Chairmats For Use With Carpeted Floors	^	47.94	^	3	^	0	^</t>
  </si>
  <si>
    <t>38	^	PA-2016-168753	^	07-07-2020	^	10-07-2020	^	Fast	^	RL-19615	^	Mark	^	Lucas	^	Retail	^	Montgomery	^	Alabama	^	36116	^	South	^	TEC-PH-10000984	^	Phones	^	Panasonic KX-TG9471B	^	979.95	^	5	^	0	^</t>
  </si>
  <si>
    <t>39	^	PA-2016-168753	^	07-07-2020	^	10-07-2020	^	Fast	^	RL-19615	^	Mark	^	Lucas	^	Retail	^	Montgomery	^	Alabama	^	36116	^	South	^	OFF-BI-10002557	^	Binders	^	Presstex Flexible Ring Binders	^	22.75	^	5	^	0	^</t>
  </si>
  <si>
    <t>40	^	PA-2016-126613	^	18-08-2020	^	24-08-2020	^	Regular	^	AA-10375	^	Allen	^	Armold	^	Retail	^	Mesa	^	Arizona	^	85204	^	West	^	OFF-ST-10001325	^	Storage	^	Sterilite Officeware Hinged File Box	^	16.768	^	2	^	0.2	^</t>
  </si>
  <si>
    <t>41	^	TA-2017-122637	^	12-10-2021	^	17-10-2021	^	Fast	^	EP-13915	^	Emily	^	     Phan	^	Retail	^	Chicago	^	Illinois	^	60653	^	Central	^	OFF-BI-10002429	^	Binders	^	Premier Elliptical Ring Binder, Black	^	42.616	^	7	^	0.8	^</t>
  </si>
  <si>
    <t>42	^	PA-2015-147851	^	11-01-2020	^	16-01-2020	^	Regular	^	MP-17470	^	Luke	^	Packer	^	SMB	^	New York City	^	New York	^	10009	^	East	^	OFF-BI-10004528	^	Binders	^	Cardinal Poly Pocket Divider Pockets for Ring Binders	^	10.752	^	4	^	0.2	^</t>
  </si>
  <si>
    <t>43	^	PA-2015-134894	^	15-01-2020	^	19-01-2020	^	Regular	^	DK-12985	^	Danny	^	Koutras	^	Retail	^	Henderson	^	Kentucky	^	42420	^	South	^	OFF-AP-10001271	^	Appliances	^	Eureka The Boss Cordless Rechargeable Stick Vac	^	152.94	^	3	^	0	^</t>
  </si>
  <si>
    <t>44	^	PA-2015-134894	^	15-01-2020	^	19-01-2020	^	Regular	^	DK-12985	^	Danny	^	Koutras	^	Retail	^	Henderson	^	Kentucky	^	42420	^	South	^	FUR-CH-10002647	^	Chairs	^	Situations Contoured Folding Chairs, 4/Set	^	283.92	^	4	^	0	^</t>
  </si>
  <si>
    <t>45	^	PA-2014-140795	^	12-03-2018	^	14-03-2018	^	Priority	^	BD-11500	^	Bradley	^	Drucker	^	Retail	^	Green Bay	^	Wisconsin	^	54302	^	Central	^	TEC-AC-10001432	^	Accessories	^	Enermax Aurora Lite Keyboard	^	468.9	^	6	^	0	^</t>
  </si>
  <si>
    <t>46	^	PA-2016-136924	^	22-08-2020	^	25-08-2020	^	PRIORITY	^	ES-14080	^	Erin	^	Smith	^	Corporate	^	Tucson	^	Arizona	^	85705	^	West	^	TEC-PH-10002262	^	Phones	^	LG Electronics Tone+ HBS-730 Bluetooth Headset	^	380.864	^	*	^	0.2	^</t>
  </si>
  <si>
    <t>47	^	TA-2015-120161	^	26-01-2020	^	31-01-2020	^	Regular	^	LM-17065	^	Liz	^	MacKendrick	^	Retail	^	Springfield	^	Ohio	^	45503	^	East	^	OFF-ST-10001809	^	Storage	^	Fellowes Officeware Wire Shelving	^	646.776	^	9*	^	0.2	^</t>
  </si>
  <si>
    <t>48	^	PA-2014-103849	^	19-06-2018	^	24-06-2018	^	REGULAR	^	PG-18895	^	Paul	^	    Gonzalez	^	Retail	^	Fort Worth	^	Texas	^	76106	^	Central	^	TEC-AC-10001465	^	Accessories	^	SanDisk Cruzer 64 GB USB Flash Drive	^	58.112	^	2	^	0.2	^</t>
  </si>
  <si>
    <t>49	^	PA-2014-103849	^	19-06-2018	^	24-06-2018	^	Regular	^	PG-18895	^	Paul	^	      Gonzalez	^	Retail	^	Fort Worth	^	Texas	^	76106	^	Central	^	TEC-PH-10002597	^	Phones	^	Xblue XB-1670-86 X16 Small Office Telephone - Titanium	^	100.792	^	1	^	0.2	^</t>
  </si>
  <si>
    <t>50	^	PA-2014-103849	^	19-06-2018	^	24-06-2018	^	Regular	^	PG-18895	^	Paul	^	        Gonzalez	^	Retail	^	Fort Worth	^	Texas	^	76106	^	Central	^	FUR-FU-10000723	^	Furnishings	^	Deflect-o EconoMat Studded, No Bevel Mat for Low Pile Carpeting	^	66.112	^	4	^	0.6	^</t>
  </si>
  <si>
    <t>51	^	PA-2017-162929	^	28-12-2021	^	31-12-2021	^	Priority	^	AS-10135	^	Bill	^	Shami	^	SMB	^	New York City	^	New York	^	10035	^	East	^	OFF-BI-10000404	^	Binders	^	Avery Printable Repositionable Plastic Tabs	^	41.28	^	6	^	0.2	^</t>
  </si>
  <si>
    <t>52	^	PA-2017-162929	^	28-12-2021	^	31-12-2021	^	PRIORITY	^	AS-10135	^	Bill	^	Shami	^	SMB	^	New York City	^	New York	^	10035	^	East	^	OFF-PA-10002986	^	Paper	^	Xerox 1898	^	13.36	^	2	^	0	^</t>
  </si>
  <si>
    <t>53	^	PA-2015-113173	^	24-12-2019	^	26-12-2019	^	Fast	^	DK-13225	^	Ronny	^	Katz	^	Corporate	^	Chicago	^	Illinois	^	60653	^	Central	^	OFF-ST-10000604	^	Storage	^	Home/Office Personal File Carts	^	250.272	^	9	^	0.2	^</t>
  </si>
  <si>
    <t>54	^	PA-2015-113173	^	24-12-2019	^	26-12-2019	^	Fast	^	DK-13225	^	Ronny	^	Katz	^	Corporate	^	Chicago	^	Illinois	^	60653	^	Central	^	OFF-BI-10004738	^	Binders	^	Flexible Leather- Look Classic Collection Ring Binder	^	11.364	^	3	^	0.8	^</t>
  </si>
  <si>
    <t>55	^	PA-2015-113173	^	24-12-2019	^	26-12-2019	^	Fast	^	DK-13225	^	Ronny	^	Katz	^	Corporate	^	Chicago	^	Illinois	^	60653	^	Central	^	OFF-SU-10001935	^	Supplies	^	Staple remover	^	8.72	^	5	^	0.2	^</t>
  </si>
  <si>
    <t>56	^	PA-2016-136406	^	24-05-2020	^	26-05-2020	^	Fast	^	BD-11320	^	Bill	^	Donatelli	^	Retail	^	San Francisco	^	California	^	94110	^	West	^	FUR-CH-10002024	^	Chairs	^	HON 5400 Series Task Chairs for Big and Tall	^	1121.568	^	2	^	0.2	^</t>
  </si>
  <si>
    <t>57	^	PA-2017-112774	^	20-10-2021	^	21-10-2021	^	Priority	^	RC-19960	^	Ryan	^	Crowe	^	Retail	^	Jacksonville	^	Florida	^	32216	^	South	^	FUR-FU-10003039	^	Furnishings	^	Howard Miller 11-1/2" Diameter Grantwood Wall Clock	^	34.504	^	1	^	0.2	^</t>
  </si>
  <si>
    <t>58	^	PA-2017-101945	^	02-01-2022	^	06-01-2022	^	Regular	^	GT-14710	^	Greg	^	Tran	^	Retail	^	Houston	^	Texas	^	77070	^	Central	^	OFF-FA-10004248	^	Fasteners	^	Advantus T-Pin Paper Clips	^	10.824	^	3	^	0.2	^</t>
  </si>
  <si>
    <t>59	^	PA-2017-100650	^	07-08-2021	^	11-08-2021	^	Fast	^	DK-13225	^	Ronny	^	Katz	^	Corporate	^	Anaheim	^	California	^	92804	^	West	^	OFF-ST-10001780	^	Storage	^	Tennsco 16-Compartment Lockers with Coat Rack	^	1295.78	^	2	^	0	^</t>
  </si>
  <si>
    <t>60	^	PA-2014-155852	^	11-04-2018	^	15-04-2018	^	Fast	^	AJ-10945	^	    Ashley	^	Jarboe	^	Retail	^	Wilmington	^	North Carolina	^	28403	^	South	^	OFF-AR-10003560	^	Art	^	Zebra Zazzle Fluorescent Highlighters	^	19.456	^	4	^	0.2	^</t>
  </si>
  <si>
    <t>61	^	PA-2016-113243	^	19-07-2020	^	24-07-2020	^	Regular	^	OT-18730	^	Dean	^	Toch	^	Retail	^	Los Angeles	^	California	^	90045	^	West	^	OFF-LA-10001297	^	Labels	^	Avery 473	^	20.7	^	2	^	0	^</t>
  </si>
  <si>
    <t>62	^	PA-2016-113243	^	19-07-2020	^	24-07-2020	^	Regular	^	OT-18730	^	Dean	^	Toch	^	Retail	^	Los Angeles	^	California	^	90045	^	West	^	FUR-TA-10004256	^	Tables	^	Bretford “Just In Time” Height-Adjustable Multi-Task Work Tables	^	1335.68	^	4	^	0.2	^</t>
  </si>
  <si>
    <t>63	^	PA-2016-113243	^	19-07-2020	^	24-07-2020	^	Regular	^	OT-18730	^	Dean	^	Toch	^	Retail	^	Los Angeles	^	California	^	90045	^	West	^	OFF-PA-10003441	^	Paper	^	Xerox 226	^	32.4	^	5	^	0	^</t>
  </si>
  <si>
    <t>64	^	PA-2017-118731	^	29-12-2021	^	31-12-2021	^	Fast	^	LP-17080	^	Cynthia	^	Pelletier	^	Retail	^	San Francisco	^	California	^	94110	^	West	^	FUR-FU-10003347	^	Furnishings	^	Coloredge Poster Frame	^	42.6	^	3	^	0	^</t>
  </si>
  <si>
    <t>65	^	PA-2017-118731	^	29-12-2021	^	31-12-2021	^	Fast	^	LP-17080	^	Cynthia	^	Pelletier	^	Retail	^	San Francisco	^	California	^	94110	^	West	^	OFF-BI-10000069	^	Binders	^	GBC Prepunched Paper, 19-Hole, for Binding Systems, 24-lb	^	84.056	^	7	^	0.2	^</t>
  </si>
  <si>
    <t>66	^	PA-2014-145576	^	23-10-2018	^	27-10-2018	^	Fast	^	CA-12775	^	Liz	^	Arntzen	^	Retail	^	Tampa	^	Florida	^	33614	^	South	^	OFF-AP-10003914	^	Appliances	^	Sanitaire Vibra Groomer IR Commercial Upright Vacuum, Replacement Belts	^	13	^	5	^	0.2	^</t>
  </si>
  <si>
    <t>67	^	PA-2014-145576	^	23-10-2018	^	27-10-2018	^	Fast	^	CA-12775	^	Liz	^	Arntzen	^	Retail	^	Tampa	^	Florida	^	33614	^	South	^	FUR-FU-10004020	^	Furnishings	^	Advantus Panel Wall Acrylic Frame	^	13.128	^	3	^	0.2	^</t>
  </si>
  <si>
    <t>68	^	PA-2015-130736	^	15-01-2020	^	17-01-2020	^	Priority	^	JF-15490	^	Jeremy	^	Farry	^	Retail	^	Seattle	^	Washington	^	98105	^	West	^	OFF-FA-10003467	^	Fasteners	^	Alliance Big Bands Rubber Bands, 12/Pack	^	3.96	^	2	^	0	^</t>
  </si>
  <si>
    <t>69	^	PA-2015-130736	^	15-01-2020	^	17-01-2020	^	Priority	^	JF-15490	^	     Jeremy	^	Farry	^	Retail	^	Seattle	^	Washington	^	98105	^	West	^	OFF-LA-10000634	^	Labels	^	Avery 509	^	2.61	^	1	^	0	^</t>
  </si>
  <si>
    <t xml:space="preserve">Row ID	</t>
  </si>
  <si>
    <t xml:space="preserve">	Order ID	</t>
  </si>
  <si>
    <t xml:space="preserve">	Order Date	</t>
  </si>
  <si>
    <t xml:space="preserve">	Ship Date	</t>
  </si>
  <si>
    <t xml:space="preserve">	Ship Mode	</t>
  </si>
  <si>
    <t xml:space="preserve">	Customer ID	</t>
  </si>
  <si>
    <t xml:space="preserve">	First Name	</t>
  </si>
  <si>
    <t xml:space="preserve">	Second Name	</t>
  </si>
  <si>
    <t xml:space="preserve">	Segment	</t>
  </si>
  <si>
    <t xml:space="preserve">	City	</t>
  </si>
  <si>
    <t xml:space="preserve">	State	</t>
  </si>
  <si>
    <t xml:space="preserve">	Postal Code	</t>
  </si>
  <si>
    <t xml:space="preserve">	Region	</t>
  </si>
  <si>
    <t xml:space="preserve">	Product ID	</t>
  </si>
  <si>
    <t xml:space="preserve">	Sub-Category	</t>
  </si>
  <si>
    <t xml:space="preserve">	Product Name	</t>
  </si>
  <si>
    <t xml:space="preserve">	Sales	</t>
  </si>
  <si>
    <t xml:space="preserve">	Quantity	</t>
  </si>
  <si>
    <t xml:space="preserve">	Discount	</t>
  </si>
  <si>
    <t xml:space="preserve">1	</t>
  </si>
  <si>
    <t xml:space="preserve">	PA-2016-126158	</t>
  </si>
  <si>
    <t xml:space="preserve">	02-09-2020	</t>
  </si>
  <si>
    <t xml:space="preserve">	08-09-2020	</t>
  </si>
  <si>
    <t xml:space="preserve">	REGULAR	</t>
  </si>
  <si>
    <t xml:space="preserve">	SC- 20095	</t>
  </si>
  <si>
    <t xml:space="preserve">	Sanjeev	</t>
  </si>
  <si>
    <t xml:space="preserve">	Sinha	</t>
  </si>
  <si>
    <t xml:space="preserve">	Retail	</t>
  </si>
  <si>
    <t xml:space="preserve">	Costa Mesa	</t>
  </si>
  <si>
    <t xml:space="preserve">	California	</t>
  </si>
  <si>
    <t xml:space="preserve">	92627	</t>
  </si>
  <si>
    <t xml:space="preserve">	West	</t>
  </si>
  <si>
    <t xml:space="preserve">	OFF-BI-10002498	</t>
  </si>
  <si>
    <t xml:space="preserve">	Binders	</t>
  </si>
  <si>
    <t xml:space="preserve">	Clear Mylar Reinforcing Strips	</t>
  </si>
  <si>
    <t xml:space="preserve">	119.616	</t>
  </si>
  <si>
    <t xml:space="preserve">	8	</t>
  </si>
  <si>
    <t xml:space="preserve">	0.2	</t>
  </si>
  <si>
    <t xml:space="preserve">2	</t>
  </si>
  <si>
    <t xml:space="preserve">	Regular	</t>
  </si>
  <si>
    <t xml:space="preserve">	SC-20095	</t>
  </si>
  <si>
    <t xml:space="preserve">	FUR-FU-10004864	</t>
  </si>
  <si>
    <t xml:space="preserve">	Furnishings	</t>
  </si>
  <si>
    <t xml:space="preserve">	Howard Miller 14-1/2" Diameter Chrome Round Wall Clock	</t>
  </si>
  <si>
    <t xml:space="preserve">	255.76	</t>
  </si>
  <si>
    <t xml:space="preserve">	4*	</t>
  </si>
  <si>
    <t xml:space="preserve">	0	</t>
  </si>
  <si>
    <t xml:space="preserve">3	</t>
  </si>
  <si>
    <t xml:space="preserve">	FUR-CH-10002602	</t>
  </si>
  <si>
    <t xml:space="preserve">	Chairs	</t>
  </si>
  <si>
    <t xml:space="preserve">	DMI Arturo Collection Mission-style Design Wood Chair	</t>
  </si>
  <si>
    <t xml:space="preserve">	241.568	</t>
  </si>
  <si>
    <t xml:space="preserve">	2	</t>
  </si>
  <si>
    <t xml:space="preserve">4	</t>
  </si>
  <si>
    <t xml:space="preserve">	FUR-FU-10000073	</t>
  </si>
  <si>
    <t xml:space="preserve">	Deflect-O Glasstique Clear Desk Accessories	</t>
  </si>
  <si>
    <t xml:space="preserve">	69.3	</t>
  </si>
  <si>
    <t xml:space="preserve">	9	</t>
  </si>
  <si>
    <t xml:space="preserve">5	</t>
  </si>
  <si>
    <t xml:space="preserve">	TA-2016-105578	</t>
  </si>
  <si>
    <t xml:space="preserve">	08-07-2020	</t>
  </si>
  <si>
    <t xml:space="preserve">	13-07-2020	</t>
  </si>
  <si>
    <t xml:space="preserve">	MY-17380	</t>
  </si>
  <si>
    <t xml:space="preserve">	Bill	</t>
  </si>
  <si>
    <t xml:space="preserve">	Yedwab	</t>
  </si>
  <si>
    <t xml:space="preserve">	Corporate	</t>
  </si>
  <si>
    <t xml:space="preserve">	Parker	</t>
  </si>
  <si>
    <t xml:space="preserve">	Colorado	</t>
  </si>
  <si>
    <t xml:space="preserve">	80134	</t>
  </si>
  <si>
    <t xml:space="preserve">	OFF-BI-10001670	</t>
  </si>
  <si>
    <t xml:space="preserve">	Vinyl Sectional Post Binders	</t>
  </si>
  <si>
    <t xml:space="preserve">	22.62	</t>
  </si>
  <si>
    <t xml:space="preserve">	0.7	</t>
  </si>
  <si>
    <t xml:space="preserve">6	</t>
  </si>
  <si>
    <t xml:space="preserve">	OFF-BI-10001658	</t>
  </si>
  <si>
    <t xml:space="preserve">	GBC Standard Therm-A-Bind Covers	</t>
  </si>
  <si>
    <t xml:space="preserve">	14.952	</t>
  </si>
  <si>
    <t xml:space="preserve">7	</t>
  </si>
  <si>
    <t xml:space="preserve">	FUR-CH-10001215	</t>
  </si>
  <si>
    <t xml:space="preserve">	Global Troy Executive Leather Low-Back Tilter	</t>
  </si>
  <si>
    <t xml:space="preserve">	801.568	</t>
  </si>
  <si>
    <t xml:space="preserve">8	</t>
  </si>
  <si>
    <t xml:space="preserve">	OFF-BI-10000831	</t>
  </si>
  <si>
    <t xml:space="preserve">	Storex Flexible Poly Binders with Double Pockets	</t>
  </si>
  <si>
    <t xml:space="preserve">	2.376	</t>
  </si>
  <si>
    <t xml:space="preserve">	3	</t>
  </si>
  <si>
    <t xml:space="preserve">9	</t>
  </si>
  <si>
    <t xml:space="preserve">	OFF-PA-10000357	</t>
  </si>
  <si>
    <t xml:space="preserve">	Paper	</t>
  </si>
  <si>
    <t xml:space="preserve">	White Dual Perf Computer Printout Paper, 2700 Sheets, 1 Part, Heavyweight, 20 lbs., 14 7/8 x 11	</t>
  </si>
  <si>
    <t xml:space="preserve">	32.792	</t>
  </si>
  <si>
    <t xml:space="preserve">	1	</t>
  </si>
  <si>
    <t xml:space="preserve">10	</t>
  </si>
  <si>
    <t xml:space="preserve">	PA-2017-134978	</t>
  </si>
  <si>
    <t xml:space="preserve">	21-12-2021	</t>
  </si>
  <si>
    <t xml:space="preserve">	24-12-2021	</t>
  </si>
  <si>
    <t xml:space="preserve">	Fast	</t>
  </si>
  <si>
    <t xml:space="preserve">	EB-13705	</t>
  </si>
  <si>
    <t xml:space="preserve">	   Robin	</t>
  </si>
  <si>
    <t xml:space="preserve">	Braxton	</t>
  </si>
  <si>
    <t xml:space="preserve">	New York City	</t>
  </si>
  <si>
    <t xml:space="preserve">	New York	</t>
  </si>
  <si>
    <t xml:space="preserve">	10024	</t>
  </si>
  <si>
    <t xml:space="preserve">	East	</t>
  </si>
  <si>
    <t xml:space="preserve">	OFF-BI-10003274	</t>
  </si>
  <si>
    <t xml:space="preserve">	Avery Durable Slant Ring Binders, No Labels	</t>
  </si>
  <si>
    <t xml:space="preserve">	15.92	</t>
  </si>
  <si>
    <t xml:space="preserve">	*	</t>
  </si>
  <si>
    <t xml:space="preserve">11	</t>
  </si>
  <si>
    <t xml:space="preserve">	PA-2015-145352	</t>
  </si>
  <si>
    <t xml:space="preserve">	24-04-2019	</t>
  </si>
  <si>
    <t xml:space="preserve">	30-04-2019	</t>
  </si>
  <si>
    <t xml:space="preserve">	CM-12385	</t>
  </si>
  <si>
    <t xml:space="preserve">	Ruben	</t>
  </si>
  <si>
    <t xml:space="preserve">	Martinez	</t>
  </si>
  <si>
    <t xml:space="preserve">	Atlanta	</t>
  </si>
  <si>
    <t xml:space="preserve">	Georgia	</t>
  </si>
  <si>
    <t xml:space="preserve">	30318	</t>
  </si>
  <si>
    <t xml:space="preserve">	South	</t>
  </si>
  <si>
    <t xml:space="preserve">	OFF-AR-10001662	</t>
  </si>
  <si>
    <t xml:space="preserve">	Art	</t>
  </si>
  <si>
    <t xml:space="preserve">	Rogers Handheld Barrel Pencil Sharpener	</t>
  </si>
  <si>
    <t xml:space="preserve">	2.74	</t>
  </si>
  <si>
    <t xml:space="preserve">12	</t>
  </si>
  <si>
    <t xml:space="preserve">	OFF-AR-10003856	</t>
  </si>
  <si>
    <t xml:space="preserve">	Newell 344	</t>
  </si>
  <si>
    <t xml:space="preserve">	8.34	</t>
  </si>
  <si>
    <t xml:space="preserve">13	</t>
  </si>
  <si>
    <t xml:space="preserve">	OFF-ST-10001228	</t>
  </si>
  <si>
    <t xml:space="preserve">	Storage	</t>
  </si>
  <si>
    <t xml:space="preserve">	Personal File Boxes with Fold-Down Carry Handle	</t>
  </si>
  <si>
    <t xml:space="preserve">	46.74	</t>
  </si>
  <si>
    <t xml:space="preserve">14	</t>
  </si>
  <si>
    <t xml:space="preserve">	OFF-BI-10003527	</t>
  </si>
  <si>
    <t xml:space="preserve">	Fellowes PB500 Electric Punch Plastic Comb Binding Machine with Manual Bind	</t>
  </si>
  <si>
    <t xml:space="preserve">	6354.95	</t>
  </si>
  <si>
    <t xml:space="preserve">	5	</t>
  </si>
  <si>
    <t xml:space="preserve">15	</t>
  </si>
  <si>
    <t xml:space="preserve">	PA-2017-135307	</t>
  </si>
  <si>
    <t xml:space="preserve">	04-01-2022	</t>
  </si>
  <si>
    <t xml:space="preserve">	05-01-2022	</t>
  </si>
  <si>
    <t xml:space="preserve">	PRIORITY	</t>
  </si>
  <si>
    <t xml:space="preserve">	LS-17245	</t>
  </si>
  <si>
    <t xml:space="preserve">	Bradley	</t>
  </si>
  <si>
    <t xml:space="preserve">	Smith	</t>
  </si>
  <si>
    <t xml:space="preserve">	Gladstone	</t>
  </si>
  <si>
    <t xml:space="preserve">	Missouri	</t>
  </si>
  <si>
    <t xml:space="preserve">	64118	</t>
  </si>
  <si>
    <t xml:space="preserve">	Central	</t>
  </si>
  <si>
    <t xml:space="preserve">	FUR-FU-10001290	</t>
  </si>
  <si>
    <t xml:space="preserve">	Executive Impressions Supervisor Wall Clock	</t>
  </si>
  <si>
    <t xml:space="preserve">	126.3	</t>
  </si>
  <si>
    <t xml:space="preserve">16	</t>
  </si>
  <si>
    <t xml:space="preserve">	Priority	</t>
  </si>
  <si>
    <t xml:space="preserve">	TEC-AC-10002399	</t>
  </si>
  <si>
    <t xml:space="preserve">	Accessories	</t>
  </si>
  <si>
    <t xml:space="preserve">	SanDisk Cruzer 32 GB USB Flash Drive	</t>
  </si>
  <si>
    <t xml:space="preserve">	38.04	</t>
  </si>
  <si>
    <t xml:space="preserve">17	</t>
  </si>
  <si>
    <t xml:space="preserve">	PA-2016-106341	</t>
  </si>
  <si>
    <t xml:space="preserve">	28-11-2020	</t>
  </si>
  <si>
    <t xml:space="preserve">	01-12-2020	</t>
  </si>
  <si>
    <t xml:space="preserve">	LF-17185	</t>
  </si>
  <si>
    <t xml:space="preserve">	Luke	</t>
  </si>
  <si>
    <t xml:space="preserve">	Foster	</t>
  </si>
  <si>
    <t xml:space="preserve">	Newark	</t>
  </si>
  <si>
    <t xml:space="preserve">	Ohio	</t>
  </si>
  <si>
    <t xml:space="preserve">	43055	</t>
  </si>
  <si>
    <t xml:space="preserve">	OFF-AR-10002053	</t>
  </si>
  <si>
    <t xml:space="preserve">	Premium Writing Pencils, Soft, #2 by Central Association for the Blind	</t>
  </si>
  <si>
    <t xml:space="preserve">	7.152	</t>
  </si>
  <si>
    <t xml:space="preserve">18	</t>
  </si>
  <si>
    <t xml:space="preserve">	PA-2017-163405	</t>
  </si>
  <si>
    <t xml:space="preserve">	29-01-2022	</t>
  </si>
  <si>
    <t xml:space="preserve">	02-02-2022	</t>
  </si>
  <si>
    <t xml:space="preserve">	BN-11515	</t>
  </si>
  <si>
    <t xml:space="preserve">	Lynn	</t>
  </si>
  <si>
    <t xml:space="preserve">	Nguyen	</t>
  </si>
  <si>
    <t xml:space="preserve">	Los Angeles	</t>
  </si>
  <si>
    <t xml:space="preserve">	90049	</t>
  </si>
  <si>
    <t xml:space="preserve">	OFF-AR-10003811	</t>
  </si>
  <si>
    <t xml:space="preserve">	Newell 327	</t>
  </si>
  <si>
    <t xml:space="preserve">	6.63	</t>
  </si>
  <si>
    <t xml:space="preserve">19	</t>
  </si>
  <si>
    <t xml:space="preserve">	OFF-AR-10001246	</t>
  </si>
  <si>
    <t xml:space="preserve">	Newell 317	</t>
  </si>
  <si>
    <t xml:space="preserve">	5.88	</t>
  </si>
  <si>
    <t xml:space="preserve">20	</t>
  </si>
  <si>
    <t xml:space="preserve">	PA-2017-127432	</t>
  </si>
  <si>
    <t xml:space="preserve">	02-03-2021	</t>
  </si>
  <si>
    <t xml:space="preserve">	07-03-2021	</t>
  </si>
  <si>
    <t xml:space="preserve">	AD-10180	</t>
  </si>
  <si>
    <t xml:space="preserve">	Dean	</t>
  </si>
  <si>
    <t xml:space="preserve">	Dominguez	</t>
  </si>
  <si>
    <t xml:space="preserve">	SMB	</t>
  </si>
  <si>
    <t xml:space="preserve">	Great Falls	</t>
  </si>
  <si>
    <t xml:space="preserve">	Montana	</t>
  </si>
  <si>
    <t xml:space="preserve">	59405	</t>
  </si>
  <si>
    <t xml:space="preserve">	TEC-CO-10003236	</t>
  </si>
  <si>
    <t xml:space="preserve">	Copiers	</t>
  </si>
  <si>
    <t xml:space="preserve">	Canon Image Class D660 Copier	</t>
  </si>
  <si>
    <t xml:space="preserve">	2999.95	</t>
  </si>
  <si>
    <t xml:space="preserve">21	</t>
  </si>
  <si>
    <t xml:space="preserve">	OFF-ST-10004507	</t>
  </si>
  <si>
    <t xml:space="preserve">	Advantus Rolling Storage Box	</t>
  </si>
  <si>
    <t xml:space="preserve">	51.45	</t>
  </si>
  <si>
    <t xml:space="preserve">	3*	</t>
  </si>
  <si>
    <t xml:space="preserve">22	</t>
  </si>
  <si>
    <t xml:space="preserve">	OFF-PA-10001667	</t>
  </si>
  <si>
    <t xml:space="preserve">	Great White Multi-Use Recycled Paper (20Lb. and 84 Bright)	</t>
  </si>
  <si>
    <t xml:space="preserve">	11.96	</t>
  </si>
  <si>
    <t xml:space="preserve">23	</t>
  </si>
  <si>
    <t xml:space="preserve">	    Dominguez	</t>
  </si>
  <si>
    <t xml:space="preserve">	OFF-ST-10004459	</t>
  </si>
  <si>
    <t xml:space="preserve">	Tennsco Single-Tier Lockers	</t>
  </si>
  <si>
    <t xml:space="preserve">	1126.02	</t>
  </si>
  <si>
    <t xml:space="preserve">24	</t>
  </si>
  <si>
    <t xml:space="preserve">	PA-2015-157812	</t>
  </si>
  <si>
    <t xml:space="preserve">	04-05-2019	</t>
  </si>
  <si>
    <t xml:space="preserve">	DB-13210	</t>
  </si>
  <si>
    <t xml:space="preserve">	Alan	</t>
  </si>
  <si>
    <t xml:space="preserve">	Braden	</t>
  </si>
  <si>
    <t xml:space="preserve">	Houston	</t>
  </si>
  <si>
    <t xml:space="preserve">	Texas	</t>
  </si>
  <si>
    <t xml:space="preserve">	77041	</t>
  </si>
  <si>
    <t xml:space="preserve">	TEC-AC-10000171	</t>
  </si>
  <si>
    <t xml:space="preserve">	Verbatim 25 GB 6x Blu-ray Single Layer Recordable Disc, 25/Pack	</t>
  </si>
  <si>
    <t xml:space="preserve">	18.392	</t>
  </si>
  <si>
    <t xml:space="preserve">25	</t>
  </si>
  <si>
    <t xml:space="preserve">	OFF-ST-10000736	</t>
  </si>
  <si>
    <t xml:space="preserve">	Carina Double Wide Media Storage Towers in Natural &amp; Black	</t>
  </si>
  <si>
    <t xml:space="preserve">	129.568	</t>
  </si>
  <si>
    <t xml:space="preserve">26	</t>
  </si>
  <si>
    <t xml:space="preserve">	     Alan	</t>
  </si>
  <si>
    <t xml:space="preserve">	OFF-BI-10000285	</t>
  </si>
  <si>
    <t xml:space="preserve">	XtraLife ClearVue Slant-D Ring Binders by Cardinal	</t>
  </si>
  <si>
    <t xml:space="preserve">	14.112	</t>
  </si>
  <si>
    <t xml:space="preserve">	0.8	</t>
  </si>
  <si>
    <t xml:space="preserve">27	</t>
  </si>
  <si>
    <t xml:space="preserve">	PA-2017-145142	</t>
  </si>
  <si>
    <t xml:space="preserve">	03-03-2021	</t>
  </si>
  <si>
    <t xml:space="preserve">	05-03-2021	</t>
  </si>
  <si>
    <t xml:space="preserve">	MC-17605	</t>
  </si>
  <si>
    <t xml:space="preserve">	Matt	</t>
  </si>
  <si>
    <t xml:space="preserve">	Connell	</t>
  </si>
  <si>
    <t xml:space="preserve">	Detroit	</t>
  </si>
  <si>
    <t xml:space="preserve">	Michigan	</t>
  </si>
  <si>
    <t xml:space="preserve">	48234	</t>
  </si>
  <si>
    <t xml:space="preserve">	FUR-TA-10001857	</t>
  </si>
  <si>
    <t xml:space="preserve">	Tables	</t>
  </si>
  <si>
    <t xml:space="preserve">	Balt Solid Wood Rectangular Table	</t>
  </si>
  <si>
    <t xml:space="preserve">	210.98	</t>
  </si>
  <si>
    <t xml:space="preserve">28	</t>
  </si>
  <si>
    <t xml:space="preserve">	TA-2016-139486	</t>
  </si>
  <si>
    <t xml:space="preserve">	29-06-2020	</t>
  </si>
  <si>
    <t xml:space="preserve">	01-07-2020	</t>
  </si>
  <si>
    <t xml:space="preserve">	LH-17155	</t>
  </si>
  <si>
    <t xml:space="preserve">	Paul	</t>
  </si>
  <si>
    <t xml:space="preserve">	Haushalter	</t>
  </si>
  <si>
    <t xml:space="preserve">	90032	</t>
  </si>
  <si>
    <t xml:space="preserve">	TEC-PH-10003555	</t>
  </si>
  <si>
    <t xml:space="preserve">	Phones	</t>
  </si>
  <si>
    <t xml:space="preserve">	Motorola HK250 Universal Bluetooth Headset	</t>
  </si>
  <si>
    <t xml:space="preserve">	55.176	</t>
  </si>
  <si>
    <t xml:space="preserve">29	</t>
  </si>
  <si>
    <t xml:space="preserve">	TEC-AC-10003832	</t>
  </si>
  <si>
    <t xml:space="preserve">	Imation 16GB Mini TravelDrive USB 2.0 Flash Drive	</t>
  </si>
  <si>
    <t xml:space="preserve">	66.26	</t>
  </si>
  <si>
    <t xml:space="preserve">30	</t>
  </si>
  <si>
    <t xml:space="preserve">	PA-2015-158792	</t>
  </si>
  <si>
    <t xml:space="preserve">	03-02-2020	</t>
  </si>
  <si>
    <t xml:space="preserve">	10-02-2020	</t>
  </si>
  <si>
    <t xml:space="preserve">	BD-11605	</t>
  </si>
  <si>
    <t xml:space="preserve">	Brian	</t>
  </si>
  <si>
    <t xml:space="preserve">	Dahlen	</t>
  </si>
  <si>
    <t xml:space="preserve">	Lawrence	</t>
  </si>
  <si>
    <t xml:space="preserve">	Massachusetts	</t>
  </si>
  <si>
    <t xml:space="preserve">	1841	</t>
  </si>
  <si>
    <t xml:space="preserve">	OFF-FA-10002815	</t>
  </si>
  <si>
    <t xml:space="preserve">	Fasteners	</t>
  </si>
  <si>
    <t xml:space="preserve">	Staples	</t>
  </si>
  <si>
    <t xml:space="preserve">	22.2	</t>
  </si>
  <si>
    <t xml:space="preserve">31	</t>
  </si>
  <si>
    <t xml:space="preserve">	PA-2017-113558	</t>
  </si>
  <si>
    <t xml:space="preserve">	29-11-2021	</t>
  </si>
  <si>
    <t xml:space="preserve">	04-12-2021	</t>
  </si>
  <si>
    <t xml:space="preserve">	PH-18790	</t>
  </si>
  <si>
    <t xml:space="preserve">	     Karen	</t>
  </si>
  <si>
    <t xml:space="preserve">	Hirasaki	</t>
  </si>
  <si>
    <t xml:space="preserve">	Lakeland	</t>
  </si>
  <si>
    <t xml:space="preserve">	Florida	</t>
  </si>
  <si>
    <t xml:space="preserve">	33801	</t>
  </si>
  <si>
    <t xml:space="preserve">	FUR-CH-10003379	</t>
  </si>
  <si>
    <t xml:space="preserve">	Global Commerce Series High-Back Swivel/Tilt Chairs	</t>
  </si>
  <si>
    <t xml:space="preserve">	683.952	</t>
  </si>
  <si>
    <t xml:space="preserve">32	</t>
  </si>
  <si>
    <t xml:space="preserve">	Karen	</t>
  </si>
  <si>
    <t xml:space="preserve">	FUR-FU-10001756	</t>
  </si>
  <si>
    <t xml:space="preserve">	Eldon Expressions Desk Accessory, Wood Photo Frame, Mahogany	</t>
  </si>
  <si>
    <t xml:space="preserve">	45.696	</t>
  </si>
  <si>
    <t xml:space="preserve">33	</t>
  </si>
  <si>
    <t xml:space="preserve">	TA-2015-138303	</t>
  </si>
  <si>
    <t xml:space="preserve">	12-10-2019	</t>
  </si>
  <si>
    <t xml:space="preserve">	16-10-2019	</t>
  </si>
  <si>
    <t xml:space="preserve">	MG-18145	</t>
  </si>
  <si>
    <t xml:space="preserve">	Mike	</t>
  </si>
  <si>
    <t xml:space="preserve">	Gockenbach	</t>
  </si>
  <si>
    <t xml:space="preserve">	Philadelphia	</t>
  </si>
  <si>
    <t xml:space="preserve">	Pennsylvania	</t>
  </si>
  <si>
    <t xml:space="preserve">	19134	</t>
  </si>
  <si>
    <t xml:space="preserve">	OFF-ST-10004963	</t>
  </si>
  <si>
    <t xml:space="preserve">	Eldon Gobal File Keepers	</t>
  </si>
  <si>
    <t xml:space="preserve">	36.336	</t>
  </si>
  <si>
    <t xml:space="preserve">34	</t>
  </si>
  <si>
    <t xml:space="preserve">	OFF-SU-10002881	</t>
  </si>
  <si>
    <t xml:space="preserve">	Supplies	</t>
  </si>
  <si>
    <t xml:space="preserve">	Martin Yale Chadless Opener Electric Letter Opener	</t>
  </si>
  <si>
    <t xml:space="preserve">	666.248	</t>
  </si>
  <si>
    <t xml:space="preserve">35	</t>
  </si>
  <si>
    <t xml:space="preserve">	     Gockenbach	</t>
  </si>
  <si>
    <t xml:space="preserve">	OFF-EN-10001335	</t>
  </si>
  <si>
    <t xml:space="preserve">	Envelopes	</t>
  </si>
  <si>
    <t xml:space="preserve">	White Business Envelopes with Contemporary Seam, Recycled White Business Envelopes	</t>
  </si>
  <si>
    <t xml:space="preserve">	52.512	</t>
  </si>
  <si>
    <t xml:space="preserve">	6	</t>
  </si>
  <si>
    <t xml:space="preserve">36	</t>
  </si>
  <si>
    <t xml:space="preserve">	PA-2015-102848	</t>
  </si>
  <si>
    <t xml:space="preserve">	16-12-2019	</t>
  </si>
  <si>
    <t xml:space="preserve">	18-12-2019	</t>
  </si>
  <si>
    <t xml:space="preserve">	KB-16240	</t>
  </si>
  <si>
    <t xml:space="preserve">	Patricia	</t>
  </si>
  <si>
    <t xml:space="preserve">	Bern	</t>
  </si>
  <si>
    <t xml:space="preserve">	90036	</t>
  </si>
  <si>
    <t xml:space="preserve">	FUR-CH-10000595	</t>
  </si>
  <si>
    <t xml:space="preserve">	Safco Contoured Stacking Chairs	</t>
  </si>
  <si>
    <t xml:space="preserve">	190.72	</t>
  </si>
  <si>
    <t xml:space="preserve">37	</t>
  </si>
  <si>
    <t xml:space="preserve">	TA-2017-129441	</t>
  </si>
  <si>
    <t xml:space="preserve">	16-10-2021	</t>
  </si>
  <si>
    <t xml:space="preserve">	20-10-2021	</t>
  </si>
  <si>
    <t xml:space="preserve">	JC-15340	</t>
  </si>
  <si>
    <t xml:space="preserve">	Jasper	</t>
  </si>
  <si>
    <t xml:space="preserve">	Cacioppo	</t>
  </si>
  <si>
    <t xml:space="preserve">	FUR-FU-10000448	</t>
  </si>
  <si>
    <t xml:space="preserve">	Tenex Chairmats For Use With Carpeted Floors	</t>
  </si>
  <si>
    <t xml:space="preserve">	47.94	</t>
  </si>
  <si>
    <t xml:space="preserve">38	</t>
  </si>
  <si>
    <t xml:space="preserve">	PA-2016-168753	</t>
  </si>
  <si>
    <t xml:space="preserve">	07-07-2020	</t>
  </si>
  <si>
    <t xml:space="preserve">	10-07-2020	</t>
  </si>
  <si>
    <t xml:space="preserve">	RL-19615	</t>
  </si>
  <si>
    <t xml:space="preserve">	Mark	</t>
  </si>
  <si>
    <t xml:space="preserve">	Lucas	</t>
  </si>
  <si>
    <t xml:space="preserve">	Montgomery	</t>
  </si>
  <si>
    <t xml:space="preserve">	Alabama	</t>
  </si>
  <si>
    <t xml:space="preserve">	36116	</t>
  </si>
  <si>
    <t xml:space="preserve">	TEC-PH-10000984	</t>
  </si>
  <si>
    <t xml:space="preserve">	Panasonic KX-TG9471B	</t>
  </si>
  <si>
    <t xml:space="preserve">	979.95	</t>
  </si>
  <si>
    <t xml:space="preserve">39	</t>
  </si>
  <si>
    <t xml:space="preserve">	OFF-BI-10002557	</t>
  </si>
  <si>
    <t xml:space="preserve">	Presstex Flexible Ring Binders	</t>
  </si>
  <si>
    <t xml:space="preserve">	22.75	</t>
  </si>
  <si>
    <t xml:space="preserve">40	</t>
  </si>
  <si>
    <t xml:space="preserve">	PA-2016-126613	</t>
  </si>
  <si>
    <t xml:space="preserve">	18-08-2020	</t>
  </si>
  <si>
    <t xml:space="preserve">	24-08-2020	</t>
  </si>
  <si>
    <t xml:space="preserve">	AA-10375	</t>
  </si>
  <si>
    <t xml:space="preserve">	Allen	</t>
  </si>
  <si>
    <t xml:space="preserve">	Armold	</t>
  </si>
  <si>
    <t xml:space="preserve">	Mesa	</t>
  </si>
  <si>
    <t xml:space="preserve">	Arizona	</t>
  </si>
  <si>
    <t xml:space="preserve">	85204	</t>
  </si>
  <si>
    <t xml:space="preserve">	OFF-ST-10001325	</t>
  </si>
  <si>
    <t xml:space="preserve">	Sterilite Officeware Hinged File Box	</t>
  </si>
  <si>
    <t xml:space="preserve">	16.768	</t>
  </si>
  <si>
    <t xml:space="preserve">41	</t>
  </si>
  <si>
    <t xml:space="preserve">	TA-2017-122637	</t>
  </si>
  <si>
    <t xml:space="preserve">	12-10-2021	</t>
  </si>
  <si>
    <t xml:space="preserve">	17-10-2021	</t>
  </si>
  <si>
    <t xml:space="preserve">	EP-13915	</t>
  </si>
  <si>
    <t xml:space="preserve">	Emily	</t>
  </si>
  <si>
    <t xml:space="preserve">	     Phan	</t>
  </si>
  <si>
    <t xml:space="preserve">	Chicago	</t>
  </si>
  <si>
    <t xml:space="preserve">	Illinois	</t>
  </si>
  <si>
    <t xml:space="preserve">	60653	</t>
  </si>
  <si>
    <t xml:space="preserve">	OFF-BI-10002429	</t>
  </si>
  <si>
    <t xml:space="preserve">	Premier Elliptical Ring Binder, Black	</t>
  </si>
  <si>
    <t xml:space="preserve">	42.616	</t>
  </si>
  <si>
    <t xml:space="preserve">	7	</t>
  </si>
  <si>
    <t xml:space="preserve">42	</t>
  </si>
  <si>
    <t xml:space="preserve">	PA-2015-147851	</t>
  </si>
  <si>
    <t xml:space="preserve">	11-01-2020	</t>
  </si>
  <si>
    <t xml:space="preserve">	16-01-2020	</t>
  </si>
  <si>
    <t xml:space="preserve">	MP-17470	</t>
  </si>
  <si>
    <t xml:space="preserve">	Packer	</t>
  </si>
  <si>
    <t xml:space="preserve">	10009	</t>
  </si>
  <si>
    <t xml:space="preserve">	OFF-BI-10004528	</t>
  </si>
  <si>
    <t xml:space="preserve">	Cardinal Poly Pocket Divider Pockets for Ring Binders	</t>
  </si>
  <si>
    <t xml:space="preserve">	10.752	</t>
  </si>
  <si>
    <t xml:space="preserve">	4	</t>
  </si>
  <si>
    <t xml:space="preserve">43	</t>
  </si>
  <si>
    <t xml:space="preserve">	PA-2015-134894	</t>
  </si>
  <si>
    <t xml:space="preserve">	15-01-2020	</t>
  </si>
  <si>
    <t xml:space="preserve">	19-01-2020	</t>
  </si>
  <si>
    <t xml:space="preserve">	DK-12985	</t>
  </si>
  <si>
    <t xml:space="preserve">	Danny	</t>
  </si>
  <si>
    <t xml:space="preserve">	Koutras	</t>
  </si>
  <si>
    <t xml:space="preserve">	Henderson	</t>
  </si>
  <si>
    <t xml:space="preserve">	Kentucky	</t>
  </si>
  <si>
    <t xml:space="preserve">	42420	</t>
  </si>
  <si>
    <t xml:space="preserve">	OFF-AP-10001271	</t>
  </si>
  <si>
    <t xml:space="preserve">	Appliances	</t>
  </si>
  <si>
    <t xml:space="preserve">	Eureka The Boss Cordless Rechargeable Stick Vac	</t>
  </si>
  <si>
    <t xml:space="preserve">	152.94	</t>
  </si>
  <si>
    <t xml:space="preserve">44	</t>
  </si>
  <si>
    <t xml:space="preserve">	FUR-CH-10002647	</t>
  </si>
  <si>
    <t xml:space="preserve">	Situations Contoured Folding Chairs, 4/Set	</t>
  </si>
  <si>
    <t xml:space="preserve">	283.92	</t>
  </si>
  <si>
    <t xml:space="preserve">45	</t>
  </si>
  <si>
    <t xml:space="preserve">	PA-2014-140795	</t>
  </si>
  <si>
    <t xml:space="preserve">	12-03-2018	</t>
  </si>
  <si>
    <t xml:space="preserve">	14-03-2018	</t>
  </si>
  <si>
    <t xml:space="preserve">	BD-11500	</t>
  </si>
  <si>
    <t xml:space="preserve">	Drucker	</t>
  </si>
  <si>
    <t xml:space="preserve">	Green Bay	</t>
  </si>
  <si>
    <t xml:space="preserve">	Wisconsin	</t>
  </si>
  <si>
    <t xml:space="preserve">	54302	</t>
  </si>
  <si>
    <t xml:space="preserve">	TEC-AC-10001432	</t>
  </si>
  <si>
    <t xml:space="preserve">	Enermax Aurora Lite Keyboard	</t>
  </si>
  <si>
    <t xml:space="preserve">	468.9	</t>
  </si>
  <si>
    <t xml:space="preserve">46	</t>
  </si>
  <si>
    <t xml:space="preserve">	PA-2016-136924	</t>
  </si>
  <si>
    <t xml:space="preserve">	22-08-2020	</t>
  </si>
  <si>
    <t xml:space="preserve">	25-08-2020	</t>
  </si>
  <si>
    <t xml:space="preserve">	ES-14080	</t>
  </si>
  <si>
    <t xml:space="preserve">	Erin	</t>
  </si>
  <si>
    <t xml:space="preserve">	Tucson	</t>
  </si>
  <si>
    <t xml:space="preserve">	85705	</t>
  </si>
  <si>
    <t xml:space="preserve">	TEC-PH-10002262	</t>
  </si>
  <si>
    <t xml:space="preserve">	LG Electronics Tone+ HBS-730 Bluetooth Headset	</t>
  </si>
  <si>
    <t xml:space="preserve">	380.864	</t>
  </si>
  <si>
    <t xml:space="preserve">47	</t>
  </si>
  <si>
    <t xml:space="preserve">	TA-2015-120161	</t>
  </si>
  <si>
    <t xml:space="preserve">	26-01-2020	</t>
  </si>
  <si>
    <t xml:space="preserve">	31-01-2020	</t>
  </si>
  <si>
    <t xml:space="preserve">	LM-17065	</t>
  </si>
  <si>
    <t xml:space="preserve">	Liz	</t>
  </si>
  <si>
    <t xml:space="preserve">	MacKendrick	</t>
  </si>
  <si>
    <t xml:space="preserve">	Springfield	</t>
  </si>
  <si>
    <t xml:space="preserve">	45503	</t>
  </si>
  <si>
    <t xml:space="preserve">	OFF-ST-10001809	</t>
  </si>
  <si>
    <t xml:space="preserve">	Fellowes Officeware Wire Shelving	</t>
  </si>
  <si>
    <t xml:space="preserve">	646.776	</t>
  </si>
  <si>
    <t xml:space="preserve">	9*	</t>
  </si>
  <si>
    <t xml:space="preserve">48	</t>
  </si>
  <si>
    <t xml:space="preserve">	PA-2014-103849	</t>
  </si>
  <si>
    <t xml:space="preserve">	19-06-2018	</t>
  </si>
  <si>
    <t xml:space="preserve">	24-06-2018	</t>
  </si>
  <si>
    <t xml:space="preserve">	PG-18895	</t>
  </si>
  <si>
    <t xml:space="preserve">	    Gonzalez	</t>
  </si>
  <si>
    <t xml:space="preserve">	Fort Worth	</t>
  </si>
  <si>
    <t xml:space="preserve">	76106	</t>
  </si>
  <si>
    <t xml:space="preserve">	TEC-AC-10001465	</t>
  </si>
  <si>
    <t xml:space="preserve">	SanDisk Cruzer 64 GB USB Flash Drive	</t>
  </si>
  <si>
    <t xml:space="preserve">	58.112	</t>
  </si>
  <si>
    <t xml:space="preserve">49	</t>
  </si>
  <si>
    <t xml:space="preserve">	      Gonzalez	</t>
  </si>
  <si>
    <t xml:space="preserve">	TEC-PH-10002597	</t>
  </si>
  <si>
    <t xml:space="preserve">	Xblue XB-1670-86 X16 Small Office Telephone - Titanium	</t>
  </si>
  <si>
    <t xml:space="preserve">	100.792	</t>
  </si>
  <si>
    <t xml:space="preserve">50	</t>
  </si>
  <si>
    <t xml:space="preserve">	        Gonzalez	</t>
  </si>
  <si>
    <t xml:space="preserve">	FUR-FU-10000723	</t>
  </si>
  <si>
    <t xml:space="preserve">	Deflect-o EconoMat Studded, No Bevel Mat for Low Pile Carpeting	</t>
  </si>
  <si>
    <t xml:space="preserve">	66.112	</t>
  </si>
  <si>
    <t xml:space="preserve">	0.6	</t>
  </si>
  <si>
    <t xml:space="preserve">51	</t>
  </si>
  <si>
    <t xml:space="preserve">	PA-2017-162929	</t>
  </si>
  <si>
    <t xml:space="preserve">	28-12-2021	</t>
  </si>
  <si>
    <t xml:space="preserve">	31-12-2021	</t>
  </si>
  <si>
    <t xml:space="preserve">	AS-10135	</t>
  </si>
  <si>
    <t xml:space="preserve">	Shami	</t>
  </si>
  <si>
    <t xml:space="preserve">	10035	</t>
  </si>
  <si>
    <t xml:space="preserve">	OFF-BI-10000404	</t>
  </si>
  <si>
    <t xml:space="preserve">	Avery Printable Repositionable Plastic Tabs	</t>
  </si>
  <si>
    <t xml:space="preserve">	41.28	</t>
  </si>
  <si>
    <t xml:space="preserve">52	</t>
  </si>
  <si>
    <t xml:space="preserve">	OFF-PA-10002986	</t>
  </si>
  <si>
    <t xml:space="preserve">	Xerox 1898	</t>
  </si>
  <si>
    <t xml:space="preserve">	13.36	</t>
  </si>
  <si>
    <t xml:space="preserve">53	</t>
  </si>
  <si>
    <t xml:space="preserve">	PA-2015-113173	</t>
  </si>
  <si>
    <t xml:space="preserve">	24-12-2019	</t>
  </si>
  <si>
    <t xml:space="preserve">	26-12-2019	</t>
  </si>
  <si>
    <t xml:space="preserve">	DK-13225	</t>
  </si>
  <si>
    <t xml:space="preserve">	Ronny	</t>
  </si>
  <si>
    <t xml:space="preserve">	Katz	</t>
  </si>
  <si>
    <t xml:space="preserve">	OFF-ST-10000604	</t>
  </si>
  <si>
    <t xml:space="preserve">	Home/Office Personal File Carts	</t>
  </si>
  <si>
    <t xml:space="preserve">	250.272	</t>
  </si>
  <si>
    <t xml:space="preserve">54	</t>
  </si>
  <si>
    <t xml:space="preserve">	OFF-BI-10004738	</t>
  </si>
  <si>
    <t xml:space="preserve">	Flexible Leather- Look Classic Collection Ring Binder	</t>
  </si>
  <si>
    <t xml:space="preserve">	11.364	</t>
  </si>
  <si>
    <t xml:space="preserve">55	</t>
  </si>
  <si>
    <t xml:space="preserve">	OFF-SU-10001935	</t>
  </si>
  <si>
    <t xml:space="preserve">	Staple remover	</t>
  </si>
  <si>
    <t xml:space="preserve">	8.72	</t>
  </si>
  <si>
    <t xml:space="preserve">56	</t>
  </si>
  <si>
    <t xml:space="preserve">	PA-2016-136406	</t>
  </si>
  <si>
    <t xml:space="preserve">	24-05-2020	</t>
  </si>
  <si>
    <t xml:space="preserve">	26-05-2020	</t>
  </si>
  <si>
    <t xml:space="preserve">	BD-11320	</t>
  </si>
  <si>
    <t xml:space="preserve">	Donatelli	</t>
  </si>
  <si>
    <t xml:space="preserve">	San Francisco	</t>
  </si>
  <si>
    <t xml:space="preserve">	94110	</t>
  </si>
  <si>
    <t xml:space="preserve">	FUR-CH-10002024	</t>
  </si>
  <si>
    <t xml:space="preserve">	HON 5400 Series Task Chairs for Big and Tall	</t>
  </si>
  <si>
    <t xml:space="preserve">	1121.568	</t>
  </si>
  <si>
    <t xml:space="preserve">57	</t>
  </si>
  <si>
    <t xml:space="preserve">	PA-2017-112774	</t>
  </si>
  <si>
    <t xml:space="preserve">	21-10-2021	</t>
  </si>
  <si>
    <t xml:space="preserve">	RC-19960	</t>
  </si>
  <si>
    <t xml:space="preserve">	Ryan	</t>
  </si>
  <si>
    <t xml:space="preserve">	Crowe	</t>
  </si>
  <si>
    <t xml:space="preserve">	Jacksonville	</t>
  </si>
  <si>
    <t xml:space="preserve">	32216	</t>
  </si>
  <si>
    <t xml:space="preserve">	FUR-FU-10003039	</t>
  </si>
  <si>
    <t xml:space="preserve">	Howard Miller 11-1/2" Diameter Grantwood Wall Clock	</t>
  </si>
  <si>
    <t xml:space="preserve">	34.504	</t>
  </si>
  <si>
    <t xml:space="preserve">58	</t>
  </si>
  <si>
    <t xml:space="preserve">	PA-2017-101945	</t>
  </si>
  <si>
    <t xml:space="preserve">	02-01-2022	</t>
  </si>
  <si>
    <t xml:space="preserve">	06-01-2022	</t>
  </si>
  <si>
    <t xml:space="preserve">	GT-14710	</t>
  </si>
  <si>
    <t xml:space="preserve">	Greg	</t>
  </si>
  <si>
    <t xml:space="preserve">	Tran	</t>
  </si>
  <si>
    <t xml:space="preserve">	77070	</t>
  </si>
  <si>
    <t xml:space="preserve">	OFF-FA-10004248	</t>
  </si>
  <si>
    <t xml:space="preserve">	Advantus T-Pin Paper Clips	</t>
  </si>
  <si>
    <t xml:space="preserve">	10.824	</t>
  </si>
  <si>
    <t xml:space="preserve">59	</t>
  </si>
  <si>
    <t xml:space="preserve">	PA-2017-100650	</t>
  </si>
  <si>
    <t xml:space="preserve">	07-08-2021	</t>
  </si>
  <si>
    <t xml:space="preserve">	11-08-2021	</t>
  </si>
  <si>
    <t xml:space="preserve">	Anaheim	</t>
  </si>
  <si>
    <t xml:space="preserve">	92804	</t>
  </si>
  <si>
    <t xml:space="preserve">	OFF-ST-10001780	</t>
  </si>
  <si>
    <t xml:space="preserve">	Tennsco 16-Compartment Lockers with Coat Rack	</t>
  </si>
  <si>
    <t xml:space="preserve">	1295.78	</t>
  </si>
  <si>
    <t xml:space="preserve">60	</t>
  </si>
  <si>
    <t xml:space="preserve">	PA-2014-155852	</t>
  </si>
  <si>
    <t xml:space="preserve">	11-04-2018	</t>
  </si>
  <si>
    <t xml:space="preserve">	15-04-2018	</t>
  </si>
  <si>
    <t xml:space="preserve">	AJ-10945	</t>
  </si>
  <si>
    <t xml:space="preserve">	    Ashley	</t>
  </si>
  <si>
    <t xml:space="preserve">	Jarboe	</t>
  </si>
  <si>
    <t xml:space="preserve">	Wilmington	</t>
  </si>
  <si>
    <t xml:space="preserve">	North Carolina	</t>
  </si>
  <si>
    <t xml:space="preserve">	28403	</t>
  </si>
  <si>
    <t xml:space="preserve">	OFF-AR-10003560	</t>
  </si>
  <si>
    <t xml:space="preserve">	Zebra Zazzle Fluorescent Highlighters	</t>
  </si>
  <si>
    <t xml:space="preserve">	19.456	</t>
  </si>
  <si>
    <t xml:space="preserve">61	</t>
  </si>
  <si>
    <t xml:space="preserve">	PA-2016-113243	</t>
  </si>
  <si>
    <t xml:space="preserve">	19-07-2020	</t>
  </si>
  <si>
    <t xml:space="preserve">	24-07-2020	</t>
  </si>
  <si>
    <t xml:space="preserve">	OT-18730	</t>
  </si>
  <si>
    <t xml:space="preserve">	Toch	</t>
  </si>
  <si>
    <t xml:space="preserve">	90045	</t>
  </si>
  <si>
    <t xml:space="preserve">	OFF-LA-10001297	</t>
  </si>
  <si>
    <t xml:space="preserve">	Labels	</t>
  </si>
  <si>
    <t xml:space="preserve">	Avery 473	</t>
  </si>
  <si>
    <t xml:space="preserve">	20.7	</t>
  </si>
  <si>
    <t xml:space="preserve">62	</t>
  </si>
  <si>
    <t xml:space="preserve">	FUR-TA-10004256	</t>
  </si>
  <si>
    <t xml:space="preserve">	Bretford “Just In Time” Height-Adjustable Multi-Task Work Tables	</t>
  </si>
  <si>
    <t xml:space="preserve">	1335.68	</t>
  </si>
  <si>
    <t xml:space="preserve">63	</t>
  </si>
  <si>
    <t xml:space="preserve">	OFF-PA-10003441	</t>
  </si>
  <si>
    <t xml:space="preserve">	Xerox 226	</t>
  </si>
  <si>
    <t xml:space="preserve">	32.4	</t>
  </si>
  <si>
    <t xml:space="preserve">64	</t>
  </si>
  <si>
    <t xml:space="preserve">	PA-2017-118731	</t>
  </si>
  <si>
    <t xml:space="preserve">	29-12-2021	</t>
  </si>
  <si>
    <t xml:space="preserve">	LP-17080	</t>
  </si>
  <si>
    <t xml:space="preserve">	Cynthia	</t>
  </si>
  <si>
    <t xml:space="preserve">	Pelletier	</t>
  </si>
  <si>
    <t xml:space="preserve">	FUR-FU-10003347	</t>
  </si>
  <si>
    <t xml:space="preserve">	Coloredge Poster Frame	</t>
  </si>
  <si>
    <t xml:space="preserve">	42.6	</t>
  </si>
  <si>
    <t xml:space="preserve">65	</t>
  </si>
  <si>
    <t xml:space="preserve">	OFF-BI-10000069	</t>
  </si>
  <si>
    <t xml:space="preserve">	GBC Prepunched Paper, 19-Hole, for Binding Systems, 24-lb	</t>
  </si>
  <si>
    <t xml:space="preserve">	84.056	</t>
  </si>
  <si>
    <t xml:space="preserve">66	</t>
  </si>
  <si>
    <t xml:space="preserve">	PA-2014-145576	</t>
  </si>
  <si>
    <t xml:space="preserve">	23-10-2018	</t>
  </si>
  <si>
    <t xml:space="preserve">	27-10-2018	</t>
  </si>
  <si>
    <t xml:space="preserve">	CA-12775	</t>
  </si>
  <si>
    <t xml:space="preserve">	Arntzen	</t>
  </si>
  <si>
    <t xml:space="preserve">	Tampa	</t>
  </si>
  <si>
    <t xml:space="preserve">	33614	</t>
  </si>
  <si>
    <t xml:space="preserve">	OFF-AP-10003914	</t>
  </si>
  <si>
    <t xml:space="preserve">	Sanitaire Vibra Groomer IR Commercial Upright Vacuum, Replacement Belts	</t>
  </si>
  <si>
    <t xml:space="preserve">	13	</t>
  </si>
  <si>
    <t xml:space="preserve">67	</t>
  </si>
  <si>
    <t xml:space="preserve">	FUR-FU-10004020	</t>
  </si>
  <si>
    <t xml:space="preserve">	Advantus Panel Wall Acrylic Frame	</t>
  </si>
  <si>
    <t xml:space="preserve">	13.128	</t>
  </si>
  <si>
    <t xml:space="preserve">68	</t>
  </si>
  <si>
    <t xml:space="preserve">	PA-2015-130736	</t>
  </si>
  <si>
    <t xml:space="preserve">	17-01-2020	</t>
  </si>
  <si>
    <t xml:space="preserve">	JF-15490	</t>
  </si>
  <si>
    <t xml:space="preserve">	Jeremy	</t>
  </si>
  <si>
    <t xml:space="preserve">	Farry	</t>
  </si>
  <si>
    <t xml:space="preserve">	Seattle	</t>
  </si>
  <si>
    <t xml:space="preserve">	Washington	</t>
  </si>
  <si>
    <t xml:space="preserve">	98105	</t>
  </si>
  <si>
    <t xml:space="preserve">	OFF-FA-10003467	</t>
  </si>
  <si>
    <t xml:space="preserve">	Alliance Big Bands Rubber Bands, 12/Pack	</t>
  </si>
  <si>
    <t xml:space="preserve">	3.96	</t>
  </si>
  <si>
    <t xml:space="preserve">69	</t>
  </si>
  <si>
    <t xml:space="preserve">	     Jeremy	</t>
  </si>
  <si>
    <t xml:space="preserve">	OFF-LA-10000634	</t>
  </si>
  <si>
    <t xml:space="preserve">	Avery 509	</t>
  </si>
  <si>
    <t xml:space="preserve">	2.61	</t>
  </si>
  <si>
    <t>Unit Price</t>
  </si>
  <si>
    <t>Unit Price_1</t>
  </si>
  <si>
    <t xml:space="preserve">	Sanjeev	 	Sinha	</t>
  </si>
  <si>
    <t xml:space="preserve">	Bill	 	Yedwab	</t>
  </si>
  <si>
    <t xml:space="preserve">	 Robin	 	Braxton	</t>
  </si>
  <si>
    <t xml:space="preserve">	Ruben	 	Martinez	</t>
  </si>
  <si>
    <t xml:space="preserve">	Bradley	 	Smith	</t>
  </si>
  <si>
    <t xml:space="preserve">	Luke	 	Foster	</t>
  </si>
  <si>
    <t xml:space="preserve">	Lynn	 	Nguyen	</t>
  </si>
  <si>
    <t xml:space="preserve">	Dean	 	Dominguez	</t>
  </si>
  <si>
    <t xml:space="preserve">	Dean	 	 Dominguez	</t>
  </si>
  <si>
    <t xml:space="preserve">	Alan	 	Braden	</t>
  </si>
  <si>
    <t xml:space="preserve">	 Alan	 	Braden	</t>
  </si>
  <si>
    <t xml:space="preserve">	Matt	 	Connell	</t>
  </si>
  <si>
    <t xml:space="preserve">	Paul	 	Haushalter	</t>
  </si>
  <si>
    <t xml:space="preserve">	Brian	 	Dahlen	</t>
  </si>
  <si>
    <t xml:space="preserve">	 Karen	 	Hirasaki	</t>
  </si>
  <si>
    <t xml:space="preserve">	Karen	 	Hirasaki	</t>
  </si>
  <si>
    <t xml:space="preserve">	Mike	 	Gockenbach	</t>
  </si>
  <si>
    <t xml:space="preserve">	Mike	 	 Gockenbach	</t>
  </si>
  <si>
    <t xml:space="preserve">	Patricia	 	Bern	</t>
  </si>
  <si>
    <t xml:space="preserve">	Jasper	 	Cacioppo	</t>
  </si>
  <si>
    <t xml:space="preserve">	Mark	 	Lucas	</t>
  </si>
  <si>
    <t xml:space="preserve">	Allen	 	Armold	</t>
  </si>
  <si>
    <t xml:space="preserve">	Emily	 	 Phan	</t>
  </si>
  <si>
    <t xml:space="preserve">	Luke	 	Packer	</t>
  </si>
  <si>
    <t xml:space="preserve">	Danny	 	Koutras	</t>
  </si>
  <si>
    <t xml:space="preserve">	Bradley	 	Drucker	</t>
  </si>
  <si>
    <t xml:space="preserve">	Erin	 	Smith	</t>
  </si>
  <si>
    <t xml:space="preserve">	Liz	 	MacKendrick	</t>
  </si>
  <si>
    <t xml:space="preserve">	Paul	 	 Gonzalez	</t>
  </si>
  <si>
    <t xml:space="preserve">	Bill	 	Shami	</t>
  </si>
  <si>
    <t xml:space="preserve">	Ronny	 	Katz	</t>
  </si>
  <si>
    <t xml:space="preserve">	Bill	 	Donatelli	</t>
  </si>
  <si>
    <t xml:space="preserve">	Ryan	 	Crowe	</t>
  </si>
  <si>
    <t xml:space="preserve">	Greg	 	Tran	</t>
  </si>
  <si>
    <t xml:space="preserve">	 Ashley	 	Jarboe	</t>
  </si>
  <si>
    <t xml:space="preserve">	Dean	 	Toch	</t>
  </si>
  <si>
    <t xml:space="preserve">	Cynthia	 	Pelletier	</t>
  </si>
  <si>
    <t xml:space="preserve">	Liz	 	Arntzen	</t>
  </si>
  <si>
    <t xml:space="preserve">	Jeremy	 	Farry	</t>
  </si>
  <si>
    <t xml:space="preserve">	 Jeremy	 	Farry	</t>
  </si>
  <si>
    <t>Full Name</t>
  </si>
  <si>
    <t>Category</t>
  </si>
  <si>
    <t>Category_1</t>
  </si>
  <si>
    <t>Row Labels</t>
  </si>
  <si>
    <t>Grand Total</t>
  </si>
  <si>
    <t xml:space="preserve">Sum of 	Sales	</t>
  </si>
  <si>
    <t>Customer Segment</t>
  </si>
  <si>
    <t>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</si>
</sst>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2" borderId="0" xfId="0" applyFill="1"/>
    <xf numFmtId="2" fontId="0" fillId="2" borderId="0" xfId="0" applyNumberForma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lakantasrinivasan Janakiraman" refreshedDate="44477.810916666669" createdVersion="7" refreshedVersion="7" minRefreshableVersion="3" recordCount="69" xr:uid="{ABDA0564-BA3A-46AE-8564-7CD6817A8A12}">
  <cacheSource type="worksheet">
    <worksheetSource ref="A1:Z70" sheet="Sheet3"/>
  </cacheSource>
  <cacheFields count="24">
    <cacheField name="Row ID_x0009_" numFmtId="0">
      <sharedItems/>
    </cacheField>
    <cacheField name="_x0009_Order ID_x0009_" numFmtId="0">
      <sharedItems/>
    </cacheField>
    <cacheField name="_x0009_Order Date_x0009_" numFmtId="0">
      <sharedItems/>
    </cacheField>
    <cacheField name="_x0009_Ship Date_x0009_" numFmtId="0">
      <sharedItems/>
    </cacheField>
    <cacheField name="_x0009_Ship Mode_x0009_" numFmtId="0">
      <sharedItems/>
    </cacheField>
    <cacheField name="_x0009_Customer ID_x0009_" numFmtId="0">
      <sharedItems count="36">
        <s v="_x0009_SC- 20095_x0009_"/>
        <s v="_x0009_SC-20095_x0009_"/>
        <s v="_x0009_MY-17380_x0009_"/>
        <s v="_x0009_EB-13705_x0009_"/>
        <s v="_x0009_CM-12385_x0009_"/>
        <s v="_x0009_LS-17245_x0009_"/>
        <s v="_x0009_LF-17185_x0009_"/>
        <s v="_x0009_BN-11515_x0009_"/>
        <s v="_x0009_AD-10180_x0009_"/>
        <s v="_x0009_DB-13210_x0009_"/>
        <s v="_x0009_MC-17605_x0009_"/>
        <s v="_x0009_LH-17155_x0009_"/>
        <s v="_x0009_BD-11605_x0009_"/>
        <s v="_x0009_PH-18790_x0009_"/>
        <s v="_x0009_MG-18145_x0009_"/>
        <s v="_x0009_KB-16240_x0009_"/>
        <s v="_x0009_JC-15340_x0009_"/>
        <s v="_x0009_RL-19615_x0009_"/>
        <s v="_x0009_AA-10375_x0009_"/>
        <s v="_x0009_EP-13915_x0009_"/>
        <s v="_x0009_MP-17470_x0009_"/>
        <s v="_x0009_DK-12985_x0009_"/>
        <s v="_x0009_BD-11500_x0009_"/>
        <s v="_x0009_ES-14080_x0009_"/>
        <s v="_x0009_LM-17065_x0009_"/>
        <s v="_x0009_PG-18895_x0009_"/>
        <s v="_x0009_AS-10135_x0009_"/>
        <s v="_x0009_DK-13225_x0009_"/>
        <s v="_x0009_BD-11320_x0009_"/>
        <s v="_x0009_RC-19960_x0009_"/>
        <s v="_x0009_GT-14710_x0009_"/>
        <s v="_x0009_AJ-10945_x0009_"/>
        <s v="_x0009_OT-18730_x0009_"/>
        <s v="_x0009_LP-17080_x0009_"/>
        <s v="_x0009_CA-12775_x0009_"/>
        <s v="_x0009_JF-15490_x0009_"/>
      </sharedItems>
    </cacheField>
    <cacheField name="_x0009_First Name_x0009_" numFmtId="0">
      <sharedItems/>
    </cacheField>
    <cacheField name="_x0009_Second Name_x0009_" numFmtId="0">
      <sharedItems/>
    </cacheField>
    <cacheField name="Full Name" numFmtId="0">
      <sharedItems/>
    </cacheField>
    <cacheField name="_x0009_Segment_x0009_" numFmtId="0">
      <sharedItems/>
    </cacheField>
    <cacheField name="_x0009_City_x0009_" numFmtId="0">
      <sharedItems/>
    </cacheField>
    <cacheField name="_x0009_State_x0009_" numFmtId="0">
      <sharedItems/>
    </cacheField>
    <cacheField name="_x0009_Postal Code_x0009_" numFmtId="0">
      <sharedItems/>
    </cacheField>
    <cacheField name="_x0009_Region_x0009_" numFmtId="0">
      <sharedItems/>
    </cacheField>
    <cacheField name="_x0009_Product ID_x0009_" numFmtId="0">
      <sharedItems/>
    </cacheField>
    <cacheField name="Category" numFmtId="0">
      <sharedItems/>
    </cacheField>
    <cacheField name="Category_1" numFmtId="0">
      <sharedItems/>
    </cacheField>
    <cacheField name="_x0009_Sub-Category_x0009_" numFmtId="0">
      <sharedItems/>
    </cacheField>
    <cacheField name="_x0009_Product Name_x0009_" numFmtId="0">
      <sharedItems/>
    </cacheField>
    <cacheField name="_x0009_Sales_x0009_" numFmtId="0">
      <sharedItems containsSemiMixedTypes="0" containsString="0" containsNumber="1" minValue="2.3759999999999999" maxValue="6354.95"/>
    </cacheField>
    <cacheField name="_x0009_Quantity_x0009_" numFmtId="0">
      <sharedItems containsSemiMixedTypes="0" containsString="0" containsNumber="1" containsInteger="1" minValue="0" maxValue="9"/>
    </cacheField>
    <cacheField name="_x0009_Discount_x0009_" numFmtId="0">
      <sharedItems containsSemiMixedTypes="0" containsString="0" containsNumber="1" minValue="0" maxValue="0.8"/>
    </cacheField>
    <cacheField name="Unit Price" numFmtId="0">
      <sharedItems containsMixedTypes="1" containsNumber="1" minValue="0.79199999999999993" maxValue="1270.99"/>
    </cacheField>
    <cacheField name="Unit Price_1" numFmtId="0">
      <sharedItems containsMixedTypes="1" containsNumber="1" minValue="0.8" maxValue="1270.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">
  <r>
    <s v="1_x0009_"/>
    <s v="_x0009_PA-2016-126158_x0009_"/>
    <s v="_x0009_02-09-2020_x0009_"/>
    <s v="_x0009_08-09-2020_x0009_"/>
    <s v="_x0009_Regular_x0009_"/>
    <x v="0"/>
    <s v="_x0009_Sanjeev_x0009_"/>
    <s v="_x0009_Sinha_x0009_"/>
    <s v="_x0009_Sanjeev_x0009_ _x0009_Sinha_x0009_"/>
    <s v="_x0009_Retail_x0009_"/>
    <s v="_x0009_Costa Mesa_x0009_"/>
    <s v="_x0009_California_x0009_"/>
    <s v="_x0009_92627_x0009_"/>
    <s v="_x0009_West_x0009_"/>
    <s v="_x0009_OFF-BI-10002498_x0009_"/>
    <s v="_x0009_OFF"/>
    <s v="_x0009_Office"/>
    <s v="_x0009_Binders_x0009_"/>
    <s v="_x0009_Clear Mylar Reinforcing Strips_x0009_"/>
    <n v="119.616"/>
    <n v="8"/>
    <n v="0.2"/>
    <n v="14.952"/>
    <n v="14.959999999999999"/>
  </r>
  <r>
    <s v="2_x0009_"/>
    <s v="_x0009_PA-2016-126158_x0009_"/>
    <s v="_x0009_02-09-2020_x0009_"/>
    <s v="_x0009_08-09-2020_x0009_"/>
    <s v="_x0009_Regular_x0009_"/>
    <x v="1"/>
    <s v="_x0009_Sanjeev_x0009_"/>
    <s v="_x0009_Sinha_x0009_"/>
    <s v="_x0009_Sanjeev_x0009_ _x0009_Sinha_x0009_"/>
    <s v="_x0009_Retail_x0009_"/>
    <s v="_x0009_Costa Mesa_x0009_"/>
    <s v="_x0009_California_x0009_"/>
    <s v="_x0009_92627_x0009_"/>
    <s v="_x0009_West_x0009_"/>
    <s v="_x0009_FUR-FU-10004864_x0009_"/>
    <s v="_x0009_FUR"/>
    <s v="_x0009_Furniture"/>
    <s v="_x0009_Furnishings_x0009_"/>
    <s v="_x0009_Howard Miller 14-1/2&quot; Diameter Chrome Round Wall Clock_x0009_"/>
    <n v="255.76"/>
    <n v="4"/>
    <n v="0"/>
    <n v="63.94"/>
    <n v="63.94"/>
  </r>
  <r>
    <s v="3_x0009_"/>
    <s v="_x0009_PA-2016-126158_x0009_"/>
    <s v="_x0009_02-09-2020_x0009_"/>
    <s v="_x0009_08-09-2020_x0009_"/>
    <s v="_x0009_Regular_x0009_"/>
    <x v="1"/>
    <s v="_x0009_Sanjeev_x0009_"/>
    <s v="_x0009_Sinha_x0009_"/>
    <s v="_x0009_Sanjeev_x0009_ _x0009_Sinha_x0009_"/>
    <s v="_x0009_Retail_x0009_"/>
    <s v="_x0009_Costa Mesa_x0009_"/>
    <s v="_x0009_California_x0009_"/>
    <s v="_x0009_92627_x0009_"/>
    <s v="_x0009_West_x0009_"/>
    <s v="_x0009_FUR-CH-10002602_x0009_"/>
    <s v="_x0009_FUR"/>
    <s v="_x0009_Furniture"/>
    <s v="_x0009_Chairs_x0009_"/>
    <s v="_x0009_DMI Arturo Collection Mission-style Design Wood Chair_x0009_"/>
    <n v="241.56800000000001"/>
    <n v="2"/>
    <n v="0.2"/>
    <n v="120.78400000000001"/>
    <n v="120.79"/>
  </r>
  <r>
    <s v="4_x0009_"/>
    <s v="_x0009_PA-2016-126158_x0009_"/>
    <s v="_x0009_02-09-2020_x0009_"/>
    <s v="_x0009_08-09-2020_x0009_"/>
    <s v="_x0009_Regular_x0009_"/>
    <x v="1"/>
    <s v="_x0009_Sanjeev_x0009_"/>
    <s v="_x0009_Sinha_x0009_"/>
    <s v="_x0009_Sanjeev_x0009_ _x0009_Sinha_x0009_"/>
    <s v="_x0009_Retail_x0009_"/>
    <s v="_x0009_Costa Mesa_x0009_"/>
    <s v="_x0009_California_x0009_"/>
    <s v="_x0009_92627_x0009_"/>
    <s v="_x0009_West_x0009_"/>
    <s v="_x0009_FUR-FU-10000073_x0009_"/>
    <s v="_x0009_FUR"/>
    <s v="_x0009_Furniture"/>
    <s v="_x0009_Furnishings_x0009_"/>
    <s v="_x0009_Deflect-O Glasstique Clear Desk Accessories_x0009_"/>
    <n v="69.3"/>
    <n v="9"/>
    <n v="0"/>
    <n v="7.6999999999999993"/>
    <n v="7.7"/>
  </r>
  <r>
    <s v="5_x0009_"/>
    <s v="_x0009_TA-2016-105578_x0009_"/>
    <s v="_x0009_08-07-2020_x0009_"/>
    <s v="_x0009_13-07-2020_x0009_"/>
    <s v="_x0009_Regular_x0009_"/>
    <x v="2"/>
    <s v="_x0009_Bill_x0009_"/>
    <s v="_x0009_Yedwab_x0009_"/>
    <s v="_x0009_Bill_x0009_ _x0009_Yedwab_x0009_"/>
    <s v="_x0009_Corporate_x0009_"/>
    <s v="_x0009_Parker_x0009_"/>
    <s v="_x0009_Colorado_x0009_"/>
    <s v="_x0009_80134_x0009_"/>
    <s v="_x0009_West_x0009_"/>
    <s v="_x0009_OFF-BI-10001670_x0009_"/>
    <s v="_x0009_OFF"/>
    <s v="_x0009_Office"/>
    <s v="_x0009_Binders_x0009_"/>
    <s v="_x0009_Vinyl Sectional Post Binders_x0009_"/>
    <n v="22.62"/>
    <n v="2"/>
    <n v="0.7"/>
    <n v="11.31"/>
    <n v="11.31"/>
  </r>
  <r>
    <s v="6_x0009_"/>
    <s v="_x0009_TA-2016-105578_x0009_"/>
    <s v="_x0009_08-07-2020_x0009_"/>
    <s v="_x0009_13-07-2020_x0009_"/>
    <s v="_x0009_Regular_x0009_"/>
    <x v="2"/>
    <s v="_x0009_Bill_x0009_"/>
    <s v="_x0009_Yedwab_x0009_"/>
    <s v="_x0009_Bill_x0009_ _x0009_Yedwab_x0009_"/>
    <s v="_x0009_Corporate_x0009_"/>
    <s v="_x0009_Parker_x0009_"/>
    <s v="_x0009_Colorado_x0009_"/>
    <s v="_x0009_80134_x0009_"/>
    <s v="_x0009_West_x0009_"/>
    <s v="_x0009_OFF-BI-10001658_x0009_"/>
    <s v="_x0009_OFF"/>
    <s v="_x0009_Office"/>
    <s v="_x0009_Binders_x0009_"/>
    <s v="_x0009_GBC Standard Therm-A-Bind Covers_x0009_"/>
    <n v="14.952"/>
    <n v="2"/>
    <n v="0.7"/>
    <n v="7.476"/>
    <n v="7.4799999999999995"/>
  </r>
  <r>
    <s v="7_x0009_"/>
    <s v="_x0009_TA-2016-105578_x0009_"/>
    <s v="_x0009_08-07-2020_x0009_"/>
    <s v="_x0009_13-07-2020_x0009_"/>
    <s v="_x0009_Regular_x0009_"/>
    <x v="2"/>
    <s v="_x0009_Bill_x0009_"/>
    <s v="_x0009_Yedwab_x0009_"/>
    <s v="_x0009_Bill_x0009_ _x0009_Yedwab_x0009_"/>
    <s v="_x0009_Corporate_x0009_"/>
    <s v="_x0009_Parker_x0009_"/>
    <s v="_x0009_Colorado_x0009_"/>
    <s v="_x0009_80134_x0009_"/>
    <s v="_x0009_West_x0009_"/>
    <s v="_x0009_FUR-CH-10001215_x0009_"/>
    <s v="_x0009_FUR"/>
    <s v="_x0009_Furniture"/>
    <s v="_x0009_Chairs_x0009_"/>
    <s v="_x0009_Global Troy Executive Leather Low-Back Tilter_x0009_"/>
    <n v="801.56799999999998"/>
    <n v="2"/>
    <n v="0.2"/>
    <n v="400.78399999999999"/>
    <n v="400.78999999999996"/>
  </r>
  <r>
    <s v="8_x0009_"/>
    <s v="_x0009_TA-2016-105578_x0009_"/>
    <s v="_x0009_08-07-2020_x0009_"/>
    <s v="_x0009_13-07-2020_x0009_"/>
    <s v="_x0009_Regular_x0009_"/>
    <x v="2"/>
    <s v="_x0009_Bill_x0009_"/>
    <s v="_x0009_Yedwab_x0009_"/>
    <s v="_x0009_Bill_x0009_ _x0009_Yedwab_x0009_"/>
    <s v="_x0009_Corporate_x0009_"/>
    <s v="_x0009_Parker_x0009_"/>
    <s v="_x0009_Colorado_x0009_"/>
    <s v="_x0009_80134_x0009_"/>
    <s v="_x0009_West_x0009_"/>
    <s v="_x0009_OFF-BI-10000831_x0009_"/>
    <s v="_x0009_OFF"/>
    <s v="_x0009_Office"/>
    <s v="_x0009_Binders_x0009_"/>
    <s v="_x0009_Storex Flexible Poly Binders with Double Pockets_x0009_"/>
    <n v="2.3759999999999999"/>
    <n v="3"/>
    <n v="0.7"/>
    <n v="0.79199999999999993"/>
    <n v="0.8"/>
  </r>
  <r>
    <s v="9_x0009_"/>
    <s v="_x0009_TA-2016-105578_x0009_"/>
    <s v="_x0009_08-07-2020_x0009_"/>
    <s v="_x0009_13-07-2020_x0009_"/>
    <s v="_x0009_Regular_x0009_"/>
    <x v="2"/>
    <s v="_x0009_Bill_x0009_"/>
    <s v="_x0009_Yedwab_x0009_"/>
    <s v="_x0009_Bill_x0009_ _x0009_Yedwab_x0009_"/>
    <s v="_x0009_Corporate_x0009_"/>
    <s v="_x0009_Parker_x0009_"/>
    <s v="_x0009_Colorado_x0009_"/>
    <s v="_x0009_80134_x0009_"/>
    <s v="_x0009_West_x0009_"/>
    <s v="_x0009_OFF-PA-10000357_x0009_"/>
    <s v="_x0009_OFF"/>
    <s v="_x0009_Office"/>
    <s v="_x0009_Paper_x0009_"/>
    <s v="_x0009_White Dual Perf Computer Printout Paper, 2700 Sheets, 1 Part, Heavyweight, 20 lbs., 14 7/8 x 11_x0009_"/>
    <n v="32.792000000000002"/>
    <n v="1"/>
    <n v="0.2"/>
    <n v="32.792000000000002"/>
    <n v="32.799999999999997"/>
  </r>
  <r>
    <s v="10_x0009_"/>
    <s v="_x0009_PA-2017-134978_x0009_"/>
    <s v="_x0009_21-12-2021_x0009_"/>
    <s v="_x0009_24-12-2021_x0009_"/>
    <s v="_x0009_Fast_x0009_"/>
    <x v="3"/>
    <s v="_x0009_   Robin_x0009_"/>
    <s v="_x0009_Braxton_x0009_"/>
    <s v="_x0009_ Robin_x0009_ _x0009_Braxton_x0009_"/>
    <s v="_x0009_Corporate_x0009_"/>
    <s v="_x0009_New York City_x0009_"/>
    <s v="_x0009_New York_x0009_"/>
    <s v="_x0009_10024_x0009_"/>
    <s v="_x0009_East_x0009_"/>
    <s v="_x0009_OFF-BI-10003274_x0009_"/>
    <s v="_x0009_OFF"/>
    <s v="_x0009_Office"/>
    <s v="_x0009_Binders_x0009_"/>
    <s v="_x0009_Avery Durable Slant Ring Binders, No Labels_x0009_"/>
    <n v="15.92"/>
    <n v="0"/>
    <n v="0.2"/>
    <s v=""/>
    <s v=""/>
  </r>
  <r>
    <s v="11_x0009_"/>
    <s v="_x0009_PA-2015-145352_x0009_"/>
    <s v="_x0009_24-04-2019_x0009_"/>
    <s v="_x0009_30-04-2019_x0009_"/>
    <s v="_x0009_Regular_x0009_"/>
    <x v="4"/>
    <s v="_x0009_Ruben_x0009_"/>
    <s v="_x0009_Martinez_x0009_"/>
    <s v="_x0009_Ruben_x0009_ _x0009_Martinez_x0009_"/>
    <s v="_x0009_Retail_x0009_"/>
    <s v="_x0009_Atlanta_x0009_"/>
    <s v="_x0009_Georgia_x0009_"/>
    <s v="_x0009_30318_x0009_"/>
    <s v="_x0009_South_x0009_"/>
    <s v="_x0009_OFF-AR-10001662_x0009_"/>
    <s v="_x0009_OFF"/>
    <s v="_x0009_Office"/>
    <s v="_x0009_Art_x0009_"/>
    <s v="_x0009_Rogers Handheld Barrel Pencil Sharpener_x0009_"/>
    <n v="2.74"/>
    <n v="1"/>
    <n v="0"/>
    <n v="2.74"/>
    <n v="2.74"/>
  </r>
  <r>
    <s v="12_x0009_"/>
    <s v="_x0009_PA-2015-145352_x0009_"/>
    <s v="_x0009_24-04-2019_x0009_"/>
    <s v="_x0009_30-04-2019_x0009_"/>
    <s v="_x0009_Regular_x0009_"/>
    <x v="4"/>
    <s v="_x0009_Ruben_x0009_"/>
    <s v="_x0009_Martinez_x0009_"/>
    <s v="_x0009_Ruben_x0009_ _x0009_Martinez_x0009_"/>
    <s v="_x0009_Retail_x0009_"/>
    <s v="_x0009_Atlanta_x0009_"/>
    <s v="_x0009_Georgia_x0009_"/>
    <s v="_x0009_30318_x0009_"/>
    <s v="_x0009_South_x0009_"/>
    <s v="_x0009_OFF-AR-10003856_x0009_"/>
    <s v="_x0009_OFF"/>
    <s v="_x0009_Office"/>
    <s v="_x0009_Art_x0009_"/>
    <s v="_x0009_Newell 344_x0009_"/>
    <n v="8.34"/>
    <n v="3"/>
    <n v="0"/>
    <n v="2.78"/>
    <n v="2.78"/>
  </r>
  <r>
    <s v="13_x0009_"/>
    <s v="_x0009_PA-2015-145352_x0009_"/>
    <s v="_x0009_24-04-2019_x0009_"/>
    <s v="_x0009_30-04-2019_x0009_"/>
    <s v="_x0009_Regular_x0009_"/>
    <x v="4"/>
    <s v="_x0009_Ruben_x0009_"/>
    <s v="_x0009_Martinez_x0009_"/>
    <s v="_x0009_Ruben_x0009_ _x0009_Martinez_x0009_"/>
    <s v="_x0009_Retail_x0009_"/>
    <s v="_x0009_Atlanta_x0009_"/>
    <s v="_x0009_Georgia_x0009_"/>
    <s v="_x0009_30318_x0009_"/>
    <s v="_x0009_South_x0009_"/>
    <s v="_x0009_OFF-ST-10001228_x0009_"/>
    <s v="_x0009_OFF"/>
    <s v="_x0009_Office"/>
    <s v="_x0009_Storage_x0009_"/>
    <s v="_x0009_Personal File Boxes with Fold-Down Carry Handle_x0009_"/>
    <n v="46.74"/>
    <n v="3"/>
    <n v="0"/>
    <n v="15.58"/>
    <n v="15.58"/>
  </r>
  <r>
    <s v="14_x0009_"/>
    <s v="_x0009_PA-2015-145352_x0009_"/>
    <s v="_x0009_24-04-2019_x0009_"/>
    <s v="_x0009_30-04-2019_x0009_"/>
    <s v="_x0009_Regular_x0009_"/>
    <x v="4"/>
    <s v="_x0009_Ruben_x0009_"/>
    <s v="_x0009_Martinez_x0009_"/>
    <s v="_x0009_Ruben_x0009_ _x0009_Martinez_x0009_"/>
    <s v="_x0009_Retail_x0009_"/>
    <s v="_x0009_Atlanta_x0009_"/>
    <s v="_x0009_Georgia_x0009_"/>
    <s v="_x0009_30318_x0009_"/>
    <s v="_x0009_South_x0009_"/>
    <s v="_x0009_OFF-BI-10003527_x0009_"/>
    <s v="_x0009_OFF"/>
    <s v="_x0009_Office"/>
    <s v="_x0009_Binders_x0009_"/>
    <s v="_x0009_Fellowes PB500 Electric Punch Plastic Comb Binding Machine with Manual Bind_x0009_"/>
    <n v="6354.95"/>
    <n v="5"/>
    <n v="0"/>
    <n v="1270.99"/>
    <n v="1270.99"/>
  </r>
  <r>
    <s v="15_x0009_"/>
    <s v="_x0009_PA-2017-135307_x0009_"/>
    <s v="_x0009_04-01-2022_x0009_"/>
    <s v="_x0009_05-01-2022_x0009_"/>
    <s v="_x0009_Priority_x0009_"/>
    <x v="5"/>
    <s v="_x0009_Bradley_x0009_"/>
    <s v="_x0009_Smith_x0009_"/>
    <s v="_x0009_Bradley_x0009_ _x0009_Smith_x0009_"/>
    <s v="_x0009_Retail_x0009_"/>
    <s v="_x0009_Gladstone_x0009_"/>
    <s v="_x0009_Missouri_x0009_"/>
    <s v="_x0009_64118_x0009_"/>
    <s v="_x0009_Central_x0009_"/>
    <s v="_x0009_FUR-FU-10001290_x0009_"/>
    <s v="_x0009_FUR"/>
    <s v="_x0009_Furniture"/>
    <s v="_x0009_Furnishings_x0009_"/>
    <s v="_x0009_Executive Impressions Supervisor Wall Clock_x0009_"/>
    <n v="126.3"/>
    <n v="3"/>
    <n v="0"/>
    <n v="42.1"/>
    <n v="42.1"/>
  </r>
  <r>
    <s v="16_x0009_"/>
    <s v="_x0009_PA-2017-135307_x0009_"/>
    <s v="_x0009_04-01-2022_x0009_"/>
    <s v="_x0009_05-01-2022_x0009_"/>
    <s v="_x0009_Priority_x0009_"/>
    <x v="5"/>
    <s v="_x0009_Bradley_x0009_"/>
    <s v="_x0009_Smith_x0009_"/>
    <s v="_x0009_Bradley_x0009_ _x0009_Smith_x0009_"/>
    <s v="_x0009_Retail_x0009_"/>
    <s v="_x0009_Gladstone_x0009_"/>
    <s v="_x0009_Missouri_x0009_"/>
    <s v="_x0009_64118_x0009_"/>
    <s v="_x0009_Central_x0009_"/>
    <s v="_x0009_TEC-AC-10002399_x0009_"/>
    <s v="_x0009_TEC"/>
    <s v="_x0009_Technology"/>
    <s v="_x0009_Accessories_x0009_"/>
    <s v="_x0009_SanDisk Cruzer 32 GB USB Flash Drive_x0009_"/>
    <n v="38.04"/>
    <n v="2"/>
    <n v="0"/>
    <n v="19.02"/>
    <n v="19.02"/>
  </r>
  <r>
    <s v="17_x0009_"/>
    <s v="_x0009_PA-2016-106341_x0009_"/>
    <s v="_x0009_28-11-2020_x0009_"/>
    <s v="_x0009_01-12-2020_x0009_"/>
    <s v="_x0009_Priority_x0009_"/>
    <x v="6"/>
    <s v="_x0009_Luke_x0009_"/>
    <s v="_x0009_Foster_x0009_"/>
    <s v="_x0009_Luke_x0009_ _x0009_Foster_x0009_"/>
    <s v="_x0009_Retail_x0009_"/>
    <s v="_x0009_Newark_x0009_"/>
    <s v="_x0009_Ohio_x0009_"/>
    <s v="_x0009_43055_x0009_"/>
    <s v="_x0009_East_x0009_"/>
    <s v="_x0009_OFF-AR-10002053_x0009_"/>
    <s v="_x0009_OFF"/>
    <s v="_x0009_Office"/>
    <s v="_x0009_Art_x0009_"/>
    <s v="_x0009_Premium Writing Pencils, Soft, #2 by Central Association for the Blind_x0009_"/>
    <n v="7.1520000000000001"/>
    <n v="3"/>
    <n v="0.2"/>
    <n v="2.3839999999999999"/>
    <n v="2.3899999999999997"/>
  </r>
  <r>
    <s v="18_x0009_"/>
    <s v="_x0009_PA-2017-163405_x0009_"/>
    <s v="_x0009_29-01-2022_x0009_"/>
    <s v="_x0009_02-02-2022_x0009_"/>
    <s v="_x0009_Regular_x0009_"/>
    <x v="7"/>
    <s v="_x0009_Lynn_x0009_"/>
    <s v="_x0009_Nguyen_x0009_"/>
    <s v="_x0009_Lynn_x0009_ _x0009_Nguyen_x0009_"/>
    <s v="_x0009_Retail_x0009_"/>
    <s v="_x0009_Los Angeles_x0009_"/>
    <s v="_x0009_California_x0009_"/>
    <s v="_x0009_90049_x0009_"/>
    <s v="_x0009_West_x0009_"/>
    <s v="_x0009_OFF-AR-10003811_x0009_"/>
    <s v="_x0009_OFF"/>
    <s v="_x0009_Office"/>
    <s v="_x0009_Art_x0009_"/>
    <s v="_x0009_Newell 327_x0009_"/>
    <n v="6.63"/>
    <n v="3"/>
    <n v="0"/>
    <n v="2.21"/>
    <n v="2.21"/>
  </r>
  <r>
    <s v="19_x0009_"/>
    <s v="_x0009_PA-2017-163405_x0009_"/>
    <s v="_x0009_29-01-2022_x0009_"/>
    <s v="_x0009_02-02-2022_x0009_"/>
    <s v="_x0009_Regular_x0009_"/>
    <x v="7"/>
    <s v="_x0009_Lynn_x0009_"/>
    <s v="_x0009_Nguyen_x0009_"/>
    <s v="_x0009_Lynn_x0009_ _x0009_Nguyen_x0009_"/>
    <s v="_x0009_Retail_x0009_"/>
    <s v="_x0009_Los Angeles_x0009_"/>
    <s v="_x0009_California_x0009_"/>
    <s v="_x0009_90049_x0009_"/>
    <s v="_x0009_West_x0009_"/>
    <s v="_x0009_OFF-AR-10001246_x0009_"/>
    <s v="_x0009_OFF"/>
    <s v="_x0009_Office"/>
    <s v="_x0009_Art_x0009_"/>
    <s v="_x0009_Newell 317_x0009_"/>
    <n v="5.88"/>
    <n v="2"/>
    <n v="0"/>
    <n v="2.94"/>
    <n v="2.94"/>
  </r>
  <r>
    <s v="20_x0009_"/>
    <s v="_x0009_PA-2017-127432_x0009_"/>
    <s v="_x0009_02-03-2021_x0009_"/>
    <s v="_x0009_07-03-2021_x0009_"/>
    <s v="_x0009_Regular_x0009_"/>
    <x v="8"/>
    <s v="_x0009_Dean_x0009_"/>
    <s v="_x0009_Dominguez_x0009_"/>
    <s v="_x0009_Dean_x0009_ _x0009_Dominguez_x0009_"/>
    <s v="_x0009_SMB_x0009_"/>
    <s v="_x0009_Great Falls_x0009_"/>
    <s v="_x0009_Montana_x0009_"/>
    <s v="_x0009_59405_x0009_"/>
    <s v="_x0009_West_x0009_"/>
    <s v="_x0009_TEC-CO-10003236_x0009_"/>
    <s v="_x0009_TEC"/>
    <s v="_x0009_Technology"/>
    <s v="_x0009_Copiers_x0009_"/>
    <s v="_x0009_Canon Image Class D660 Copier_x0009_"/>
    <n v="2999.95"/>
    <n v="5"/>
    <n v="0"/>
    <n v="599.99"/>
    <n v="599.99"/>
  </r>
  <r>
    <s v="21_x0009_"/>
    <s v="_x0009_PA-2017-127432_x0009_"/>
    <s v="_x0009_02-03-2021_x0009_"/>
    <s v="_x0009_07-03-2021_x0009_"/>
    <s v="_x0009_Regular_x0009_"/>
    <x v="8"/>
    <s v="_x0009_Dean_x0009_"/>
    <s v="_x0009_Dominguez_x0009_"/>
    <s v="_x0009_Dean_x0009_ _x0009_Dominguez_x0009_"/>
    <s v="_x0009_SMB_x0009_"/>
    <s v="_x0009_Great Falls_x0009_"/>
    <s v="_x0009_Montana_x0009_"/>
    <s v="_x0009_59405_x0009_"/>
    <s v="_x0009_West_x0009_"/>
    <s v="_x0009_OFF-ST-10004507_x0009_"/>
    <s v="_x0009_OFF"/>
    <s v="_x0009_Office"/>
    <s v="_x0009_Storage_x0009_"/>
    <s v="_x0009_Advantus Rolling Storage Box_x0009_"/>
    <n v="51.45"/>
    <n v="3"/>
    <n v="0"/>
    <n v="17.150000000000002"/>
    <n v="17.149999999999999"/>
  </r>
  <r>
    <s v="22_x0009_"/>
    <s v="_x0009_PA-2017-127432_x0009_"/>
    <s v="_x0009_02-03-2021_x0009_"/>
    <s v="_x0009_07-03-2021_x0009_"/>
    <s v="_x0009_Regular_x0009_"/>
    <x v="8"/>
    <s v="_x0009_Dean_x0009_"/>
    <s v="_x0009_Dominguez_x0009_"/>
    <s v="_x0009_Dean_x0009_ _x0009_Dominguez_x0009_"/>
    <s v="_x0009_SMB_x0009_"/>
    <s v="_x0009_Great Falls_x0009_"/>
    <s v="_x0009_Montana_x0009_"/>
    <s v="_x0009_59405_x0009_"/>
    <s v="_x0009_West_x0009_"/>
    <s v="_x0009_OFF-PA-10001667_x0009_"/>
    <s v="_x0009_OFF"/>
    <s v="_x0009_Office"/>
    <s v="_x0009_Paper_x0009_"/>
    <s v="_x0009_Great White Multi-Use Recycled Paper (20Lb. and 84 Bright)_x0009_"/>
    <n v="11.96"/>
    <n v="2"/>
    <n v="0"/>
    <n v="5.98"/>
    <n v="5.98"/>
  </r>
  <r>
    <s v="23_x0009_"/>
    <s v="_x0009_PA-2017-127432_x0009_"/>
    <s v="_x0009_02-03-2021_x0009_"/>
    <s v="_x0009_07-03-2021_x0009_"/>
    <s v="_x0009_Regular_x0009_"/>
    <x v="8"/>
    <s v="_x0009_Dean_x0009_"/>
    <s v="_x0009_    Dominguez_x0009_"/>
    <s v="_x0009_Dean_x0009_ _x0009_ Dominguez_x0009_"/>
    <s v="_x0009_SMB_x0009_"/>
    <s v="_x0009_Great Falls_x0009_"/>
    <s v="_x0009_Montana_x0009_"/>
    <s v="_x0009_59405_x0009_"/>
    <s v="_x0009_West_x0009_"/>
    <s v="_x0009_OFF-ST-10004459_x0009_"/>
    <s v="_x0009_OFF"/>
    <s v="_x0009_Office"/>
    <s v="_x0009_Storage_x0009_"/>
    <s v="_x0009_Tennsco Single-Tier Lockers_x0009_"/>
    <n v="1126.02"/>
    <n v="3"/>
    <n v="0"/>
    <n v="375.34"/>
    <n v="375.34"/>
  </r>
  <r>
    <s v="24_x0009_"/>
    <s v="_x0009_PA-2015-157812_x0009_"/>
    <s v="_x0009_30-04-2019_x0009_"/>
    <s v="_x0009_04-05-2019_x0009_"/>
    <s v="_x0009_Regular_x0009_"/>
    <x v="9"/>
    <s v="_x0009_Alan_x0009_"/>
    <s v="_x0009_Braden_x0009_"/>
    <s v="_x0009_Alan_x0009_ _x0009_Braden_x0009_"/>
    <s v="_x0009_Retail_x0009_"/>
    <s v="_x0009_Houston_x0009_"/>
    <s v="_x0009_Texas_x0009_"/>
    <s v="_x0009_77041_x0009_"/>
    <s v="_x0009_Central_x0009_"/>
    <s v="_x0009_TEC-AC-10000171_x0009_"/>
    <s v="_x0009_TEC"/>
    <s v="_x0009_Technology"/>
    <s v="_x0009_Accessories_x0009_"/>
    <s v="_x0009_Verbatim 25 GB 6x Blu-ray Single Layer Recordable Disc, 25/Pack_x0009_"/>
    <n v="18.391999999999999"/>
    <n v="1"/>
    <n v="0.2"/>
    <n v="18.391999999999999"/>
    <n v="18.400000000000002"/>
  </r>
  <r>
    <s v="25_x0009_"/>
    <s v="_x0009_PA-2015-157812_x0009_"/>
    <s v="_x0009_30-04-2019_x0009_"/>
    <s v="_x0009_04-05-2019_x0009_"/>
    <s v="_x0009_Regular_x0009_"/>
    <x v="9"/>
    <s v="_x0009_Alan_x0009_"/>
    <s v="_x0009_Braden_x0009_"/>
    <s v="_x0009_Alan_x0009_ _x0009_Braden_x0009_"/>
    <s v="_x0009_Retail_x0009_"/>
    <s v="_x0009_Houston_x0009_"/>
    <s v="_x0009_Texas_x0009_"/>
    <s v="_x0009_77041_x0009_"/>
    <s v="_x0009_Central_x0009_"/>
    <s v="_x0009_OFF-ST-10000736_x0009_"/>
    <s v="_x0009_OFF"/>
    <s v="_x0009_Office"/>
    <s v="_x0009_Storage_x0009_"/>
    <s v="_x0009_Carina Double Wide Media Storage Towers in Natural &amp; Black_x0009_"/>
    <n v="129.56800000000001"/>
    <n v="2"/>
    <n v="0.2"/>
    <n v="64.784000000000006"/>
    <n v="64.790000000000006"/>
  </r>
  <r>
    <s v="26_x0009_"/>
    <s v="_x0009_PA-2015-157812_x0009_"/>
    <s v="_x0009_30-04-2019_x0009_"/>
    <s v="_x0009_04-05-2019_x0009_"/>
    <s v="_x0009_Regular_x0009_"/>
    <x v="9"/>
    <s v="_x0009_     Alan_x0009_"/>
    <s v="_x0009_Braden_x0009_"/>
    <s v="_x0009_ Alan_x0009_ _x0009_Braden_x0009_"/>
    <s v="_x0009_Retail_x0009_"/>
    <s v="_x0009_Houston_x0009_"/>
    <s v="_x0009_Texas_x0009_"/>
    <s v="_x0009_77041_x0009_"/>
    <s v="_x0009_Central_x0009_"/>
    <s v="_x0009_OFF-BI-10000285_x0009_"/>
    <s v="_x0009_OFF"/>
    <s v="_x0009_Office"/>
    <s v="_x0009_Binders_x0009_"/>
    <s v="_x0009_XtraLife ClearVue Slant-D Ring Binders by Cardinal_x0009_"/>
    <n v="14.112"/>
    <n v="9"/>
    <n v="0.8"/>
    <n v="1.5680000000000001"/>
    <n v="1.57"/>
  </r>
  <r>
    <s v="27_x0009_"/>
    <s v="_x0009_PA-2017-145142_x0009_"/>
    <s v="_x0009_03-03-2021_x0009_"/>
    <s v="_x0009_05-03-2021_x0009_"/>
    <s v="_x0009_Priority_x0009_"/>
    <x v="10"/>
    <s v="_x0009_Matt_x0009_"/>
    <s v="_x0009_Connell_x0009_"/>
    <s v="_x0009_Matt_x0009_ _x0009_Connell_x0009_"/>
    <s v="_x0009_Corporate_x0009_"/>
    <s v="_x0009_Detroit_x0009_"/>
    <s v="_x0009_Michigan_x0009_"/>
    <s v="_x0009_48234_x0009_"/>
    <s v="_x0009_Central_x0009_"/>
    <s v="_x0009_FUR-TA-10001857_x0009_"/>
    <s v="_x0009_FUR"/>
    <s v="_x0009_Furniture"/>
    <s v="_x0009_Tables_x0009_"/>
    <s v="_x0009_Balt Solid Wood Rectangular Table_x0009_"/>
    <n v="210.98"/>
    <n v="2"/>
    <n v="0"/>
    <n v="105.49"/>
    <n v="105.49"/>
  </r>
  <r>
    <s v="28_x0009_"/>
    <s v="_x0009_TA-2016-139486_x0009_"/>
    <s v="_x0009_29-06-2020_x0009_"/>
    <s v="_x0009_01-07-2020_x0009_"/>
    <s v="_x0009_Priority_x0009_"/>
    <x v="11"/>
    <s v="_x0009_Paul_x0009_"/>
    <s v="_x0009_Haushalter_x0009_"/>
    <s v="_x0009_Paul_x0009_ _x0009_Haushalter_x0009_"/>
    <s v="_x0009_Retail_x0009_"/>
    <s v="_x0009_Los Angeles_x0009_"/>
    <s v="_x0009_California_x0009_"/>
    <s v="_x0009_90032_x0009_"/>
    <s v="_x0009_West_x0009_"/>
    <s v="_x0009_TEC-PH-10003555_x0009_"/>
    <s v="_x0009_TEC"/>
    <s v="_x0009_Technology"/>
    <s v="_x0009_Phones_x0009_"/>
    <s v="_x0009_Motorola HK250 Universal Bluetooth Headset_x0009_"/>
    <n v="55.176000000000002"/>
    <n v="3"/>
    <n v="0.2"/>
    <n v="18.391999999999999"/>
    <n v="18.400000000000002"/>
  </r>
  <r>
    <s v="29_x0009_"/>
    <s v="_x0009_TA-2016-139486_x0009_"/>
    <s v="_x0009_29-06-2020_x0009_"/>
    <s v="_x0009_01-07-2020_x0009_"/>
    <s v="_x0009_Priority_x0009_"/>
    <x v="11"/>
    <s v="_x0009_Paul_x0009_"/>
    <s v="_x0009_Haushalter_x0009_"/>
    <s v="_x0009_Paul_x0009_ _x0009_Haushalter_x0009_"/>
    <s v="_x0009_Retail_x0009_"/>
    <s v="_x0009_Los Angeles_x0009_"/>
    <s v="_x0009_California_x0009_"/>
    <s v="_x0009_90032_x0009_"/>
    <s v="_x0009_West_x0009_"/>
    <s v="_x0009_TEC-AC-10003832_x0009_"/>
    <s v="_x0009_TEC"/>
    <s v="_x0009_Technology"/>
    <s v="_x0009_Accessories_x0009_"/>
    <s v="_x0009_Imation 16GB Mini TravelDrive USB 2.0 Flash Drive_x0009_"/>
    <n v="66.260000000000005"/>
    <n v="2"/>
    <n v="0"/>
    <n v="33.130000000000003"/>
    <n v="33.130000000000003"/>
  </r>
  <r>
    <s v="30_x0009_"/>
    <s v="_x0009_PA-2015-158792_x0009_"/>
    <s v="_x0009_03-02-2020_x0009_"/>
    <s v="_x0009_10-02-2020_x0009_"/>
    <s v="_x0009_Regular_x0009_"/>
    <x v="12"/>
    <s v="_x0009_Brian_x0009_"/>
    <s v="_x0009_Dahlen_x0009_"/>
    <s v="_x0009_Brian_x0009_ _x0009_Dahlen_x0009_"/>
    <s v="_x0009_Retail_x0009_"/>
    <s v="_x0009_Lawrence_x0009_"/>
    <s v="_x0009_Massachusetts_x0009_"/>
    <s v="_x0009_1841_x0009_"/>
    <s v="_x0009_East_x0009_"/>
    <s v="_x0009_OFF-FA-10002815_x0009_"/>
    <s v="_x0009_OFF"/>
    <s v="_x0009_Office"/>
    <s v="_x0009_Fasteners_x0009_"/>
    <s v="_x0009_Staples_x0009_"/>
    <n v="22.2"/>
    <n v="5"/>
    <n v="0"/>
    <n v="4.4399999999999995"/>
    <n v="4.4400000000000004"/>
  </r>
  <r>
    <s v="31_x0009_"/>
    <s v="_x0009_PA-2017-113558_x0009_"/>
    <s v="_x0009_29-11-2021_x0009_"/>
    <s v="_x0009_04-12-2021_x0009_"/>
    <s v="_x0009_Regular_x0009_"/>
    <x v="13"/>
    <s v="_x0009_     Karen_x0009_"/>
    <s v="_x0009_Hirasaki_x0009_"/>
    <s v="_x0009_ Karen_x0009_ _x0009_Hirasaki_x0009_"/>
    <s v="_x0009_SMB_x0009_"/>
    <s v="_x0009_Lakeland_x0009_"/>
    <s v="_x0009_Florida_x0009_"/>
    <s v="_x0009_33801_x0009_"/>
    <s v="_x0009_South_x0009_"/>
    <s v="_x0009_FUR-CH-10003379_x0009_"/>
    <s v="_x0009_FUR"/>
    <s v="_x0009_Furniture"/>
    <s v="_x0009_Chairs_x0009_"/>
    <s v="_x0009_Global Commerce Series High-Back Swivel/Tilt Chairs_x0009_"/>
    <n v="683.952"/>
    <n v="3"/>
    <n v="0.2"/>
    <n v="227.98400000000001"/>
    <n v="227.98999999999998"/>
  </r>
  <r>
    <s v="32_x0009_"/>
    <s v="_x0009_PA-2017-113558_x0009_"/>
    <s v="_x0009_29-11-2021_x0009_"/>
    <s v="_x0009_04-12-2021_x0009_"/>
    <s v="_x0009_Regular_x0009_"/>
    <x v="13"/>
    <s v="_x0009_Karen_x0009_"/>
    <s v="_x0009_Hirasaki_x0009_"/>
    <s v="_x0009_Karen_x0009_ _x0009_Hirasaki_x0009_"/>
    <s v="_x0009_SMB_x0009_"/>
    <s v="_x0009_Lakeland_x0009_"/>
    <s v="_x0009_Florida_x0009_"/>
    <s v="_x0009_33801_x0009_"/>
    <s v="_x0009_South_x0009_"/>
    <s v="_x0009_FUR-FU-10001756_x0009_"/>
    <s v="_x0009_FUR"/>
    <s v="_x0009_Furniture"/>
    <s v="_x0009_Furnishings_x0009_"/>
    <s v="_x0009_Eldon Expressions Desk Accessory, Wood Photo Frame, Mahogany_x0009_"/>
    <n v="45.695999999999998"/>
    <n v="0"/>
    <n v="0.2"/>
    <s v=""/>
    <s v=""/>
  </r>
  <r>
    <s v="33_x0009_"/>
    <s v="_x0009_TA-2015-138303_x0009_"/>
    <s v="_x0009_12-10-2019_x0009_"/>
    <s v="_x0009_16-10-2019_x0009_"/>
    <s v="_x0009_Regular_x0009_"/>
    <x v="14"/>
    <s v="_x0009_Mike_x0009_"/>
    <s v="_x0009_Gockenbach_x0009_"/>
    <s v="_x0009_Mike_x0009_ _x0009_Gockenbach_x0009_"/>
    <s v="_x0009_Retail_x0009_"/>
    <s v="_x0009_Philadelphia_x0009_"/>
    <s v="_x0009_Pennsylvania_x0009_"/>
    <s v="_x0009_19134_x0009_"/>
    <s v="_x0009_East_x0009_"/>
    <s v="_x0009_OFF-ST-10004963_x0009_"/>
    <s v="_x0009_OFF"/>
    <s v="_x0009_Office"/>
    <s v="_x0009_Storage_x0009_"/>
    <s v="_x0009_Eldon Gobal File Keepers_x0009_"/>
    <n v="36.335999999999999"/>
    <n v="3"/>
    <n v="0.2"/>
    <n v="12.112"/>
    <n v="12.12"/>
  </r>
  <r>
    <s v="34_x0009_"/>
    <s v="_x0009_TA-2015-138303_x0009_"/>
    <s v="_x0009_12-10-2019_x0009_"/>
    <s v="_x0009_16-10-2019_x0009_"/>
    <s v="_x0009_Regular_x0009_"/>
    <x v="14"/>
    <s v="_x0009_Mike_x0009_"/>
    <s v="_x0009_Gockenbach_x0009_"/>
    <s v="_x0009_Mike_x0009_ _x0009_Gockenbach_x0009_"/>
    <s v="_x0009_Retail_x0009_"/>
    <s v="_x0009_Philadelphia_x0009_"/>
    <s v="_x0009_Pennsylvania_x0009_"/>
    <s v="_x0009_19134_x0009_"/>
    <s v="_x0009_East_x0009_"/>
    <s v="_x0009_OFF-SU-10002881_x0009_"/>
    <s v="_x0009_OFF"/>
    <s v="_x0009_Office"/>
    <s v="_x0009_Supplies_x0009_"/>
    <s v="_x0009_Martin Yale Chadless Opener Electric Letter Opener_x0009_"/>
    <n v="666.24800000000005"/>
    <n v="1"/>
    <n v="0.2"/>
    <n v="666.24800000000005"/>
    <n v="666.25"/>
  </r>
  <r>
    <s v="35_x0009_"/>
    <s v="_x0009_TA-2015-138303_x0009_"/>
    <s v="_x0009_12-10-2019_x0009_"/>
    <s v="_x0009_16-10-2019_x0009_"/>
    <s v="_x0009_Regular_x0009_"/>
    <x v="14"/>
    <s v="_x0009_Mike_x0009_"/>
    <s v="_x0009_     Gockenbach_x0009_"/>
    <s v="_x0009_Mike_x0009_ _x0009_ Gockenbach_x0009_"/>
    <s v="_x0009_Retail_x0009_"/>
    <s v="_x0009_Philadelphia_x0009_"/>
    <s v="_x0009_Pennsylvania_x0009_"/>
    <s v="_x0009_19134_x0009_"/>
    <s v="_x0009_East_x0009_"/>
    <s v="_x0009_OFF-EN-10001335_x0009_"/>
    <s v="_x0009_OFF"/>
    <s v="_x0009_Office"/>
    <s v="_x0009_Envelopes_x0009_"/>
    <s v="_x0009_White Business Envelopes with Contemporary Seam, Recycled White Business Envelopes_x0009_"/>
    <n v="52.512"/>
    <n v="6"/>
    <n v="0.2"/>
    <n v="8.7520000000000007"/>
    <n v="8.76"/>
  </r>
  <r>
    <s v="36_x0009_"/>
    <s v="_x0009_PA-2015-102848_x0009_"/>
    <s v="_x0009_16-12-2019_x0009_"/>
    <s v="_x0009_18-12-2019_x0009_"/>
    <s v="_x0009_Fast_x0009_"/>
    <x v="15"/>
    <s v="_x0009_Patricia_x0009_"/>
    <s v="_x0009_Bern_x0009_"/>
    <s v="_x0009_Patricia_x0009_ _x0009_Bern_x0009_"/>
    <s v="_x0009_Corporate_x0009_"/>
    <s v="_x0009_Los Angeles_x0009_"/>
    <s v="_x0009_California_x0009_"/>
    <s v="_x0009_90036_x0009_"/>
    <s v="_x0009_West_x0009_"/>
    <s v="_x0009_FUR-CH-10000595_x0009_"/>
    <s v="_x0009_FUR"/>
    <s v="_x0009_Furniture"/>
    <s v="_x0009_Chairs_x0009_"/>
    <s v="_x0009_Safco Contoured Stacking Chairs_x0009_"/>
    <n v="190.72"/>
    <n v="1"/>
    <n v="0.2"/>
    <n v="190.72"/>
    <n v="190.72"/>
  </r>
  <r>
    <s v="37_x0009_"/>
    <s v="_x0009_TA-2017-129441_x0009_"/>
    <s v="_x0009_16-10-2021_x0009_"/>
    <s v="_x0009_20-10-2021_x0009_"/>
    <s v="_x0009_Regular_x0009_"/>
    <x v="16"/>
    <s v="_x0009_Jasper_x0009_"/>
    <s v="_x0009_Cacioppo_x0009_"/>
    <s v="_x0009_Jasper_x0009_ _x0009_Cacioppo_x0009_"/>
    <s v="_x0009_Retail_x0009_"/>
    <s v="_x0009_Los Angeles_x0009_"/>
    <s v="_x0009_California_x0009_"/>
    <s v="_x0009_90032_x0009_"/>
    <s v="_x0009_West_x0009_"/>
    <s v="_x0009_FUR-FU-10000448_x0009_"/>
    <s v="_x0009_FUR"/>
    <s v="_x0009_Furniture"/>
    <s v="_x0009_Furnishings_x0009_"/>
    <s v="_x0009_Tenex Chairmats For Use With Carpeted Floors_x0009_"/>
    <n v="47.94"/>
    <n v="3"/>
    <n v="0"/>
    <n v="15.979999999999999"/>
    <n v="15.98"/>
  </r>
  <r>
    <s v="38_x0009_"/>
    <s v="_x0009_PA-2016-168753_x0009_"/>
    <s v="_x0009_07-07-2020_x0009_"/>
    <s v="_x0009_10-07-2020_x0009_"/>
    <s v="_x0009_Fast_x0009_"/>
    <x v="17"/>
    <s v="_x0009_Mark_x0009_"/>
    <s v="_x0009_Lucas_x0009_"/>
    <s v="_x0009_Mark_x0009_ _x0009_Lucas_x0009_"/>
    <s v="_x0009_Retail_x0009_"/>
    <s v="_x0009_Montgomery_x0009_"/>
    <s v="_x0009_Alabama_x0009_"/>
    <s v="_x0009_36116_x0009_"/>
    <s v="_x0009_South_x0009_"/>
    <s v="_x0009_TEC-PH-10000984_x0009_"/>
    <s v="_x0009_TEC"/>
    <s v="_x0009_Technology"/>
    <s v="_x0009_Phones_x0009_"/>
    <s v="_x0009_Panasonic KX-TG9471B_x0009_"/>
    <n v="979.95"/>
    <n v="5"/>
    <n v="0"/>
    <n v="195.99"/>
    <n v="195.99"/>
  </r>
  <r>
    <s v="39_x0009_"/>
    <s v="_x0009_PA-2016-168753_x0009_"/>
    <s v="_x0009_07-07-2020_x0009_"/>
    <s v="_x0009_10-07-2020_x0009_"/>
    <s v="_x0009_Fast_x0009_"/>
    <x v="17"/>
    <s v="_x0009_Mark_x0009_"/>
    <s v="_x0009_Lucas_x0009_"/>
    <s v="_x0009_Mark_x0009_ _x0009_Lucas_x0009_"/>
    <s v="_x0009_Retail_x0009_"/>
    <s v="_x0009_Montgomery_x0009_"/>
    <s v="_x0009_Alabama_x0009_"/>
    <s v="_x0009_36116_x0009_"/>
    <s v="_x0009_South_x0009_"/>
    <s v="_x0009_OFF-BI-10002557_x0009_"/>
    <s v="_x0009_OFF"/>
    <s v="_x0009_Office"/>
    <s v="_x0009_Binders_x0009_"/>
    <s v="_x0009_Presstex Flexible Ring Binders_x0009_"/>
    <n v="22.75"/>
    <n v="5"/>
    <n v="0"/>
    <n v="4.55"/>
    <n v="4.55"/>
  </r>
  <r>
    <s v="40_x0009_"/>
    <s v="_x0009_PA-2016-126613_x0009_"/>
    <s v="_x0009_18-08-2020_x0009_"/>
    <s v="_x0009_24-08-2020_x0009_"/>
    <s v="_x0009_Regular_x0009_"/>
    <x v="18"/>
    <s v="_x0009_Allen_x0009_"/>
    <s v="_x0009_Armold_x0009_"/>
    <s v="_x0009_Allen_x0009_ _x0009_Armold_x0009_"/>
    <s v="_x0009_Retail_x0009_"/>
    <s v="_x0009_Mesa_x0009_"/>
    <s v="_x0009_Arizona_x0009_"/>
    <s v="_x0009_85204_x0009_"/>
    <s v="_x0009_West_x0009_"/>
    <s v="_x0009_OFF-ST-10001325_x0009_"/>
    <s v="_x0009_OFF"/>
    <s v="_x0009_Office"/>
    <s v="_x0009_Storage_x0009_"/>
    <s v="_x0009_Sterilite Officeware Hinged File Box_x0009_"/>
    <n v="16.768000000000001"/>
    <n v="2"/>
    <n v="0.2"/>
    <n v="8.3840000000000003"/>
    <n v="8.39"/>
  </r>
  <r>
    <s v="41_x0009_"/>
    <s v="_x0009_TA-2017-122637_x0009_"/>
    <s v="_x0009_12-10-2021_x0009_"/>
    <s v="_x0009_17-10-2021_x0009_"/>
    <s v="_x0009_Fast_x0009_"/>
    <x v="19"/>
    <s v="_x0009_Emily_x0009_"/>
    <s v="_x0009_     Phan_x0009_"/>
    <s v="_x0009_Emily_x0009_ _x0009_ Phan_x0009_"/>
    <s v="_x0009_Retail_x0009_"/>
    <s v="_x0009_Chicago_x0009_"/>
    <s v="_x0009_Illinois_x0009_"/>
    <s v="_x0009_60653_x0009_"/>
    <s v="_x0009_Central_x0009_"/>
    <s v="_x0009_OFF-BI-10002429_x0009_"/>
    <s v="_x0009_OFF"/>
    <s v="_x0009_Office"/>
    <s v="_x0009_Binders_x0009_"/>
    <s v="_x0009_Premier Elliptical Ring Binder, Black_x0009_"/>
    <n v="42.616"/>
    <n v="7"/>
    <n v="0.8"/>
    <n v="6.0880000000000001"/>
    <n v="6.09"/>
  </r>
  <r>
    <s v="42_x0009_"/>
    <s v="_x0009_PA-2015-147851_x0009_"/>
    <s v="_x0009_11-01-2020_x0009_"/>
    <s v="_x0009_16-01-2020_x0009_"/>
    <s v="_x0009_Regular_x0009_"/>
    <x v="20"/>
    <s v="_x0009_Luke_x0009_"/>
    <s v="_x0009_Packer_x0009_"/>
    <s v="_x0009_Luke_x0009_ _x0009_Packer_x0009_"/>
    <s v="_x0009_SMB_x0009_"/>
    <s v="_x0009_New York City_x0009_"/>
    <s v="_x0009_New York_x0009_"/>
    <s v="_x0009_10009_x0009_"/>
    <s v="_x0009_East_x0009_"/>
    <s v="_x0009_OFF-BI-10004528_x0009_"/>
    <s v="_x0009_OFF"/>
    <s v="_x0009_Office"/>
    <s v="_x0009_Binders_x0009_"/>
    <s v="_x0009_Cardinal Poly Pocket Divider Pockets for Ring Binders_x0009_"/>
    <n v="10.752000000000001"/>
    <n v="4"/>
    <n v="0.2"/>
    <n v="2.6880000000000002"/>
    <n v="2.69"/>
  </r>
  <r>
    <s v="43_x0009_"/>
    <s v="_x0009_PA-2015-134894_x0009_"/>
    <s v="_x0009_15-01-2020_x0009_"/>
    <s v="_x0009_19-01-2020_x0009_"/>
    <s v="_x0009_Regular_x0009_"/>
    <x v="21"/>
    <s v="_x0009_Danny_x0009_"/>
    <s v="_x0009_Koutras_x0009_"/>
    <s v="_x0009_Danny_x0009_ _x0009_Koutras_x0009_"/>
    <s v="_x0009_Retail_x0009_"/>
    <s v="_x0009_Henderson_x0009_"/>
    <s v="_x0009_Kentucky_x0009_"/>
    <s v="_x0009_42420_x0009_"/>
    <s v="_x0009_South_x0009_"/>
    <s v="_x0009_OFF-AP-10001271_x0009_"/>
    <s v="_x0009_OFF"/>
    <s v="_x0009_Office"/>
    <s v="_x0009_Appliances_x0009_"/>
    <s v="_x0009_Eureka The Boss Cordless Rechargeable Stick Vac_x0009_"/>
    <n v="152.94"/>
    <n v="3"/>
    <n v="0"/>
    <n v="50.98"/>
    <n v="50.98"/>
  </r>
  <r>
    <s v="44_x0009_"/>
    <s v="_x0009_PA-2015-134894_x0009_"/>
    <s v="_x0009_15-01-2020_x0009_"/>
    <s v="_x0009_19-01-2020_x0009_"/>
    <s v="_x0009_Regular_x0009_"/>
    <x v="21"/>
    <s v="_x0009_Danny_x0009_"/>
    <s v="_x0009_Koutras_x0009_"/>
    <s v="_x0009_Danny_x0009_ _x0009_Koutras_x0009_"/>
    <s v="_x0009_Retail_x0009_"/>
    <s v="_x0009_Henderson_x0009_"/>
    <s v="_x0009_Kentucky_x0009_"/>
    <s v="_x0009_42420_x0009_"/>
    <s v="_x0009_South_x0009_"/>
    <s v="_x0009_FUR-CH-10002647_x0009_"/>
    <s v="_x0009_FUR"/>
    <s v="_x0009_Furniture"/>
    <s v="_x0009_Chairs_x0009_"/>
    <s v="_x0009_Situations Contoured Folding Chairs, 4/Set_x0009_"/>
    <n v="283.92"/>
    <n v="4"/>
    <n v="0"/>
    <n v="70.98"/>
    <n v="70.98"/>
  </r>
  <r>
    <s v="45_x0009_"/>
    <s v="_x0009_PA-2014-140795_x0009_"/>
    <s v="_x0009_12-03-2018_x0009_"/>
    <s v="_x0009_14-03-2018_x0009_"/>
    <s v="_x0009_Priority_x0009_"/>
    <x v="22"/>
    <s v="_x0009_Bradley_x0009_"/>
    <s v="_x0009_Drucker_x0009_"/>
    <s v="_x0009_Bradley_x0009_ _x0009_Drucker_x0009_"/>
    <s v="_x0009_Retail_x0009_"/>
    <s v="_x0009_Green Bay_x0009_"/>
    <s v="_x0009_Wisconsin_x0009_"/>
    <s v="_x0009_54302_x0009_"/>
    <s v="_x0009_Central_x0009_"/>
    <s v="_x0009_TEC-AC-10001432_x0009_"/>
    <s v="_x0009_TEC"/>
    <s v="_x0009_Technology"/>
    <s v="_x0009_Accessories_x0009_"/>
    <s v="_x0009_Enermax Aurora Lite Keyboard_x0009_"/>
    <n v="468.9"/>
    <n v="6"/>
    <n v="0"/>
    <n v="78.149999999999991"/>
    <n v="78.150000000000006"/>
  </r>
  <r>
    <s v="46_x0009_"/>
    <s v="_x0009_PA-2016-136924_x0009_"/>
    <s v="_x0009_22-08-2020_x0009_"/>
    <s v="_x0009_25-08-2020_x0009_"/>
    <s v="_x0009_Priority_x0009_"/>
    <x v="23"/>
    <s v="_x0009_Erin_x0009_"/>
    <s v="_x0009_Smith_x0009_"/>
    <s v="_x0009_Erin_x0009_ _x0009_Smith_x0009_"/>
    <s v="_x0009_Corporate_x0009_"/>
    <s v="_x0009_Tucson_x0009_"/>
    <s v="_x0009_Arizona_x0009_"/>
    <s v="_x0009_85705_x0009_"/>
    <s v="_x0009_West_x0009_"/>
    <s v="_x0009_TEC-PH-10002262_x0009_"/>
    <s v="_x0009_TEC"/>
    <s v="_x0009_Technology"/>
    <s v="_x0009_Phones_x0009_"/>
    <s v="_x0009_LG Electronics Tone+ HBS-730 Bluetooth Headset_x0009_"/>
    <n v="380.86399999999998"/>
    <n v="0"/>
    <n v="0.2"/>
    <s v=""/>
    <s v=""/>
  </r>
  <r>
    <s v="47_x0009_"/>
    <s v="_x0009_TA-2015-120161_x0009_"/>
    <s v="_x0009_26-01-2020_x0009_"/>
    <s v="_x0009_31-01-2020_x0009_"/>
    <s v="_x0009_Regular_x0009_"/>
    <x v="24"/>
    <s v="_x0009_Liz_x0009_"/>
    <s v="_x0009_MacKendrick_x0009_"/>
    <s v="_x0009_Liz_x0009_ _x0009_MacKendrick_x0009_"/>
    <s v="_x0009_Retail_x0009_"/>
    <s v="_x0009_Springfield_x0009_"/>
    <s v="_x0009_Ohio_x0009_"/>
    <s v="_x0009_45503_x0009_"/>
    <s v="_x0009_East_x0009_"/>
    <s v="_x0009_OFF-ST-10001809_x0009_"/>
    <s v="_x0009_OFF"/>
    <s v="_x0009_Office"/>
    <s v="_x0009_Storage_x0009_"/>
    <s v="_x0009_Fellowes Officeware Wire Shelving_x0009_"/>
    <n v="646.77599999999995"/>
    <n v="9"/>
    <n v="0.2"/>
    <n v="71.86399999999999"/>
    <n v="71.87"/>
  </r>
  <r>
    <s v="48_x0009_"/>
    <s v="_x0009_PA-2014-103849_x0009_"/>
    <s v="_x0009_19-06-2018_x0009_"/>
    <s v="_x0009_24-06-2018_x0009_"/>
    <s v="_x0009_Regular_x0009_"/>
    <x v="25"/>
    <s v="_x0009_Paul_x0009_"/>
    <s v="_x0009_    Gonzalez_x0009_"/>
    <s v="_x0009_Paul_x0009_ _x0009_ Gonzalez_x0009_"/>
    <s v="_x0009_Retail_x0009_"/>
    <s v="_x0009_Fort Worth_x0009_"/>
    <s v="_x0009_Texas_x0009_"/>
    <s v="_x0009_76106_x0009_"/>
    <s v="_x0009_Central_x0009_"/>
    <s v="_x0009_TEC-AC-10001465_x0009_"/>
    <s v="_x0009_TEC"/>
    <s v="_x0009_Technology"/>
    <s v="_x0009_Accessories_x0009_"/>
    <s v="_x0009_SanDisk Cruzer 64 GB USB Flash Drive_x0009_"/>
    <n v="58.112000000000002"/>
    <n v="2"/>
    <n v="0.2"/>
    <n v="29.056000000000001"/>
    <n v="29.060000000000002"/>
  </r>
  <r>
    <s v="49_x0009_"/>
    <s v="_x0009_PA-2014-103849_x0009_"/>
    <s v="_x0009_19-06-2018_x0009_"/>
    <s v="_x0009_24-06-2018_x0009_"/>
    <s v="_x0009_Regular_x0009_"/>
    <x v="25"/>
    <s v="_x0009_Paul_x0009_"/>
    <s v="_x0009_      Gonzalez_x0009_"/>
    <s v="_x0009_Paul_x0009_ _x0009_ Gonzalez_x0009_"/>
    <s v="_x0009_Retail_x0009_"/>
    <s v="_x0009_Fort Worth_x0009_"/>
    <s v="_x0009_Texas_x0009_"/>
    <s v="_x0009_76106_x0009_"/>
    <s v="_x0009_Central_x0009_"/>
    <s v="_x0009_TEC-PH-10002597_x0009_"/>
    <s v="_x0009_TEC"/>
    <s v="_x0009_Technology"/>
    <s v="_x0009_Phones_x0009_"/>
    <s v="_x0009_Xblue XB-1670-86 X16 Small Office Telephone - Titanium_x0009_"/>
    <n v="100.792"/>
    <n v="1"/>
    <n v="0.2"/>
    <n v="100.792"/>
    <n v="100.80000000000001"/>
  </r>
  <r>
    <s v="50_x0009_"/>
    <s v="_x0009_PA-2014-103849_x0009_"/>
    <s v="_x0009_19-06-2018_x0009_"/>
    <s v="_x0009_24-06-2018_x0009_"/>
    <s v="_x0009_Regular_x0009_"/>
    <x v="25"/>
    <s v="_x0009_Paul_x0009_"/>
    <s v="_x0009_        Gonzalez_x0009_"/>
    <s v="_x0009_Paul_x0009_ _x0009_ Gonzalez_x0009_"/>
    <s v="_x0009_Retail_x0009_"/>
    <s v="_x0009_Fort Worth_x0009_"/>
    <s v="_x0009_Texas_x0009_"/>
    <s v="_x0009_76106_x0009_"/>
    <s v="_x0009_Central_x0009_"/>
    <s v="_x0009_FUR-FU-10000723_x0009_"/>
    <s v="_x0009_FUR"/>
    <s v="_x0009_Furniture"/>
    <s v="_x0009_Furnishings_x0009_"/>
    <s v="_x0009_Deflect-o EconoMat Studded, No Bevel Mat for Low Pile Carpeting_x0009_"/>
    <n v="66.111999999999995"/>
    <n v="4"/>
    <n v="0.6"/>
    <n v="16.527999999999999"/>
    <n v="16.53"/>
  </r>
  <r>
    <s v="51_x0009_"/>
    <s v="_x0009_PA-2017-162929_x0009_"/>
    <s v="_x0009_28-12-2021_x0009_"/>
    <s v="_x0009_31-12-2021_x0009_"/>
    <s v="_x0009_Priority_x0009_"/>
    <x v="26"/>
    <s v="_x0009_Bill_x0009_"/>
    <s v="_x0009_Shami_x0009_"/>
    <s v="_x0009_Bill_x0009_ _x0009_Shami_x0009_"/>
    <s v="_x0009_SMB_x0009_"/>
    <s v="_x0009_New York City_x0009_"/>
    <s v="_x0009_New York_x0009_"/>
    <s v="_x0009_10035_x0009_"/>
    <s v="_x0009_East_x0009_"/>
    <s v="_x0009_OFF-BI-10000404_x0009_"/>
    <s v="_x0009_OFF"/>
    <s v="_x0009_Office"/>
    <s v="_x0009_Binders_x0009_"/>
    <s v="_x0009_Avery Printable Repositionable Plastic Tabs_x0009_"/>
    <n v="41.28"/>
    <n v="6"/>
    <n v="0.2"/>
    <n v="6.88"/>
    <n v="6.88"/>
  </r>
  <r>
    <s v="52_x0009_"/>
    <s v="_x0009_PA-2017-162929_x0009_"/>
    <s v="_x0009_28-12-2021_x0009_"/>
    <s v="_x0009_31-12-2021_x0009_"/>
    <s v="_x0009_Priority_x0009_"/>
    <x v="26"/>
    <s v="_x0009_Bill_x0009_"/>
    <s v="_x0009_Shami_x0009_"/>
    <s v="_x0009_Bill_x0009_ _x0009_Shami_x0009_"/>
    <s v="_x0009_SMB_x0009_"/>
    <s v="_x0009_New York City_x0009_"/>
    <s v="_x0009_New York_x0009_"/>
    <s v="_x0009_10035_x0009_"/>
    <s v="_x0009_East_x0009_"/>
    <s v="_x0009_OFF-PA-10002986_x0009_"/>
    <s v="_x0009_OFF"/>
    <s v="_x0009_Office"/>
    <s v="_x0009_Paper_x0009_"/>
    <s v="_x0009_Xerox 1898_x0009_"/>
    <n v="13.36"/>
    <n v="2"/>
    <n v="0"/>
    <n v="6.68"/>
    <n v="6.68"/>
  </r>
  <r>
    <s v="53_x0009_"/>
    <s v="_x0009_PA-2015-113173_x0009_"/>
    <s v="_x0009_24-12-2019_x0009_"/>
    <s v="_x0009_26-12-2019_x0009_"/>
    <s v="_x0009_Fast_x0009_"/>
    <x v="27"/>
    <s v="_x0009_Ronny_x0009_"/>
    <s v="_x0009_Katz_x0009_"/>
    <s v="_x0009_Ronny_x0009_ _x0009_Katz_x0009_"/>
    <s v="_x0009_Corporate_x0009_"/>
    <s v="_x0009_Chicago_x0009_"/>
    <s v="_x0009_Illinois_x0009_"/>
    <s v="_x0009_60653_x0009_"/>
    <s v="_x0009_Central_x0009_"/>
    <s v="_x0009_OFF-ST-10000604_x0009_"/>
    <s v="_x0009_OFF"/>
    <s v="_x0009_Office"/>
    <s v="_x0009_Storage_x0009_"/>
    <s v="_x0009_Home/Office Personal File Carts_x0009_"/>
    <n v="250.27199999999999"/>
    <n v="9"/>
    <n v="0.2"/>
    <n v="27.808"/>
    <n v="27.810000000000002"/>
  </r>
  <r>
    <s v="54_x0009_"/>
    <s v="_x0009_PA-2015-113173_x0009_"/>
    <s v="_x0009_24-12-2019_x0009_"/>
    <s v="_x0009_26-12-2019_x0009_"/>
    <s v="_x0009_Fast_x0009_"/>
    <x v="27"/>
    <s v="_x0009_Ronny_x0009_"/>
    <s v="_x0009_Katz_x0009_"/>
    <s v="_x0009_Ronny_x0009_ _x0009_Katz_x0009_"/>
    <s v="_x0009_Corporate_x0009_"/>
    <s v="_x0009_Chicago_x0009_"/>
    <s v="_x0009_Illinois_x0009_"/>
    <s v="_x0009_60653_x0009_"/>
    <s v="_x0009_Central_x0009_"/>
    <s v="_x0009_OFF-BI-10004738_x0009_"/>
    <s v="_x0009_OFF"/>
    <s v="_x0009_Office"/>
    <s v="_x0009_Binders_x0009_"/>
    <s v="_x0009_Flexible Leather- Look Classic Collection Ring Binder_x0009_"/>
    <n v="11.364000000000001"/>
    <n v="3"/>
    <n v="0.8"/>
    <n v="3.7880000000000003"/>
    <n v="3.7899999999999996"/>
  </r>
  <r>
    <s v="55_x0009_"/>
    <s v="_x0009_PA-2015-113173_x0009_"/>
    <s v="_x0009_24-12-2019_x0009_"/>
    <s v="_x0009_26-12-2019_x0009_"/>
    <s v="_x0009_Fast_x0009_"/>
    <x v="27"/>
    <s v="_x0009_Ronny_x0009_"/>
    <s v="_x0009_Katz_x0009_"/>
    <s v="_x0009_Ronny_x0009_ _x0009_Katz_x0009_"/>
    <s v="_x0009_Corporate_x0009_"/>
    <s v="_x0009_Chicago_x0009_"/>
    <s v="_x0009_Illinois_x0009_"/>
    <s v="_x0009_60653_x0009_"/>
    <s v="_x0009_Central_x0009_"/>
    <s v="_x0009_OFF-SU-10001935_x0009_"/>
    <s v="_x0009_OFF"/>
    <s v="_x0009_Office"/>
    <s v="_x0009_Supplies_x0009_"/>
    <s v="_x0009_Staple remover_x0009_"/>
    <n v="8.7200000000000006"/>
    <n v="5"/>
    <n v="0.2"/>
    <n v="1.7440000000000002"/>
    <n v="1.75"/>
  </r>
  <r>
    <s v="56_x0009_"/>
    <s v="_x0009_PA-2016-136406_x0009_"/>
    <s v="_x0009_24-05-2020_x0009_"/>
    <s v="_x0009_26-05-2020_x0009_"/>
    <s v="_x0009_Fast_x0009_"/>
    <x v="28"/>
    <s v="_x0009_Bill_x0009_"/>
    <s v="_x0009_Donatelli_x0009_"/>
    <s v="_x0009_Bill_x0009_ _x0009_Donatelli_x0009_"/>
    <s v="_x0009_Retail_x0009_"/>
    <s v="_x0009_San Francisco_x0009_"/>
    <s v="_x0009_California_x0009_"/>
    <s v="_x0009_94110_x0009_"/>
    <s v="_x0009_West_x0009_"/>
    <s v="_x0009_FUR-CH-10002024_x0009_"/>
    <s v="_x0009_FUR"/>
    <s v="_x0009_Furniture"/>
    <s v="_x0009_Chairs_x0009_"/>
    <s v="_x0009_HON 5400 Series Task Chairs for Big and Tall_x0009_"/>
    <n v="1121.568"/>
    <n v="2"/>
    <n v="0.2"/>
    <n v="560.78399999999999"/>
    <n v="560.79"/>
  </r>
  <r>
    <s v="57_x0009_"/>
    <s v="_x0009_PA-2017-112774_x0009_"/>
    <s v="_x0009_20-10-2021_x0009_"/>
    <s v="_x0009_21-10-2021_x0009_"/>
    <s v="_x0009_Priority_x0009_"/>
    <x v="29"/>
    <s v="_x0009_Ryan_x0009_"/>
    <s v="_x0009_Crowe_x0009_"/>
    <s v="_x0009_Ryan_x0009_ _x0009_Crowe_x0009_"/>
    <s v="_x0009_Retail_x0009_"/>
    <s v="_x0009_Jacksonville_x0009_"/>
    <s v="_x0009_Florida_x0009_"/>
    <s v="_x0009_32216_x0009_"/>
    <s v="_x0009_South_x0009_"/>
    <s v="_x0009_FUR-FU-10003039_x0009_"/>
    <s v="_x0009_FUR"/>
    <s v="_x0009_Furniture"/>
    <s v="_x0009_Furnishings_x0009_"/>
    <s v="_x0009_Howard Miller 11-1/2&quot; Diameter Grantwood Wall Clock_x0009_"/>
    <n v="34.503999999999998"/>
    <n v="1"/>
    <n v="0.2"/>
    <n v="34.503999999999998"/>
    <n v="34.51"/>
  </r>
  <r>
    <s v="58_x0009_"/>
    <s v="_x0009_PA-2017-101945_x0009_"/>
    <s v="_x0009_02-01-2022_x0009_"/>
    <s v="_x0009_06-01-2022_x0009_"/>
    <s v="_x0009_Regular_x0009_"/>
    <x v="30"/>
    <s v="_x0009_Greg_x0009_"/>
    <s v="_x0009_Tran_x0009_"/>
    <s v="_x0009_Greg_x0009_ _x0009_Tran_x0009_"/>
    <s v="_x0009_Retail_x0009_"/>
    <s v="_x0009_Houston_x0009_"/>
    <s v="_x0009_Texas_x0009_"/>
    <s v="_x0009_77070_x0009_"/>
    <s v="_x0009_Central_x0009_"/>
    <s v="_x0009_OFF-FA-10004248_x0009_"/>
    <s v="_x0009_OFF"/>
    <s v="_x0009_Office"/>
    <s v="_x0009_Fasteners_x0009_"/>
    <s v="_x0009_Advantus T-Pin Paper Clips_x0009_"/>
    <n v="10.824"/>
    <n v="3"/>
    <n v="0.2"/>
    <n v="3.6080000000000001"/>
    <n v="3.61"/>
  </r>
  <r>
    <s v="59_x0009_"/>
    <s v="_x0009_PA-2017-100650_x0009_"/>
    <s v="_x0009_07-08-2021_x0009_"/>
    <s v="_x0009_11-08-2021_x0009_"/>
    <s v="_x0009_Fast_x0009_"/>
    <x v="27"/>
    <s v="_x0009_Ronny_x0009_"/>
    <s v="_x0009_Katz_x0009_"/>
    <s v="_x0009_Ronny_x0009_ _x0009_Katz_x0009_"/>
    <s v="_x0009_Corporate_x0009_"/>
    <s v="_x0009_Anaheim_x0009_"/>
    <s v="_x0009_California_x0009_"/>
    <s v="_x0009_92804_x0009_"/>
    <s v="_x0009_West_x0009_"/>
    <s v="_x0009_OFF-ST-10001780_x0009_"/>
    <s v="_x0009_OFF"/>
    <s v="_x0009_Office"/>
    <s v="_x0009_Storage_x0009_"/>
    <s v="_x0009_Tennsco 16-Compartment Lockers with Coat Rack_x0009_"/>
    <n v="1295.78"/>
    <n v="2"/>
    <n v="0"/>
    <n v="647.89"/>
    <n v="647.89"/>
  </r>
  <r>
    <s v="60_x0009_"/>
    <s v="_x0009_PA-2014-155852_x0009_"/>
    <s v="_x0009_11-04-2018_x0009_"/>
    <s v="_x0009_15-04-2018_x0009_"/>
    <s v="_x0009_Fast_x0009_"/>
    <x v="31"/>
    <s v="_x0009_    Ashley_x0009_"/>
    <s v="_x0009_Jarboe_x0009_"/>
    <s v="_x0009_ Ashley_x0009_ _x0009_Jarboe_x0009_"/>
    <s v="_x0009_Retail_x0009_"/>
    <s v="_x0009_Wilmington_x0009_"/>
    <s v="_x0009_North Carolina_x0009_"/>
    <s v="_x0009_28403_x0009_"/>
    <s v="_x0009_South_x0009_"/>
    <s v="_x0009_OFF-AR-10003560_x0009_"/>
    <s v="_x0009_OFF"/>
    <s v="_x0009_Office"/>
    <s v="_x0009_Art_x0009_"/>
    <s v="_x0009_Zebra Zazzle Fluorescent Highlighters_x0009_"/>
    <n v="19.456"/>
    <n v="4"/>
    <n v="0.2"/>
    <n v="4.8639999999999999"/>
    <n v="4.87"/>
  </r>
  <r>
    <s v="61_x0009_"/>
    <s v="_x0009_PA-2016-113243_x0009_"/>
    <s v="_x0009_19-07-2020_x0009_"/>
    <s v="_x0009_24-07-2020_x0009_"/>
    <s v="_x0009_Regular_x0009_"/>
    <x v="32"/>
    <s v="_x0009_Dean_x0009_"/>
    <s v="_x0009_Toch_x0009_"/>
    <s v="_x0009_Dean_x0009_ _x0009_Toch_x0009_"/>
    <s v="_x0009_Retail_x0009_"/>
    <s v="_x0009_Los Angeles_x0009_"/>
    <s v="_x0009_California_x0009_"/>
    <s v="_x0009_90045_x0009_"/>
    <s v="_x0009_West_x0009_"/>
    <s v="_x0009_OFF-LA-10001297_x0009_"/>
    <s v="_x0009_OFF"/>
    <s v="_x0009_Office"/>
    <s v="_x0009_Labels_x0009_"/>
    <s v="_x0009_Avery 473_x0009_"/>
    <n v="20.7"/>
    <n v="2"/>
    <n v="0"/>
    <n v="10.35"/>
    <n v="10.35"/>
  </r>
  <r>
    <s v="62_x0009_"/>
    <s v="_x0009_PA-2016-113243_x0009_"/>
    <s v="_x0009_19-07-2020_x0009_"/>
    <s v="_x0009_24-07-2020_x0009_"/>
    <s v="_x0009_Regular_x0009_"/>
    <x v="32"/>
    <s v="_x0009_Dean_x0009_"/>
    <s v="_x0009_Toch_x0009_"/>
    <s v="_x0009_Dean_x0009_ _x0009_Toch_x0009_"/>
    <s v="_x0009_Retail_x0009_"/>
    <s v="_x0009_Los Angeles_x0009_"/>
    <s v="_x0009_California_x0009_"/>
    <s v="_x0009_90045_x0009_"/>
    <s v="_x0009_West_x0009_"/>
    <s v="_x0009_FUR-TA-10004256_x0009_"/>
    <s v="_x0009_FUR"/>
    <s v="_x0009_Furniture"/>
    <s v="_x0009_Tables_x0009_"/>
    <s v="_x0009_Bretford “Just In Time” Height-Adjustable Multi-Task Work Tables_x0009_"/>
    <n v="1335.68"/>
    <n v="4"/>
    <n v="0.2"/>
    <n v="333.92"/>
    <n v="333.92"/>
  </r>
  <r>
    <s v="63_x0009_"/>
    <s v="_x0009_PA-2016-113243_x0009_"/>
    <s v="_x0009_19-07-2020_x0009_"/>
    <s v="_x0009_24-07-2020_x0009_"/>
    <s v="_x0009_Regular_x0009_"/>
    <x v="32"/>
    <s v="_x0009_Dean_x0009_"/>
    <s v="_x0009_Toch_x0009_"/>
    <s v="_x0009_Dean_x0009_ _x0009_Toch_x0009_"/>
    <s v="_x0009_Retail_x0009_"/>
    <s v="_x0009_Los Angeles_x0009_"/>
    <s v="_x0009_California_x0009_"/>
    <s v="_x0009_90045_x0009_"/>
    <s v="_x0009_West_x0009_"/>
    <s v="_x0009_OFF-PA-10003441_x0009_"/>
    <s v="_x0009_OFF"/>
    <s v="_x0009_Office"/>
    <s v="_x0009_Paper_x0009_"/>
    <s v="_x0009_Xerox 226_x0009_"/>
    <n v="32.4"/>
    <n v="5"/>
    <n v="0"/>
    <n v="6.4799999999999995"/>
    <n v="6.48"/>
  </r>
  <r>
    <s v="64_x0009_"/>
    <s v="_x0009_PA-2017-118731_x0009_"/>
    <s v="_x0009_29-12-2021_x0009_"/>
    <s v="_x0009_31-12-2021_x0009_"/>
    <s v="_x0009_Fast_x0009_"/>
    <x v="33"/>
    <s v="_x0009_Cynthia_x0009_"/>
    <s v="_x0009_Pelletier_x0009_"/>
    <s v="_x0009_Cynthia_x0009_ _x0009_Pelletier_x0009_"/>
    <s v="_x0009_Retail_x0009_"/>
    <s v="_x0009_San Francisco_x0009_"/>
    <s v="_x0009_California_x0009_"/>
    <s v="_x0009_94110_x0009_"/>
    <s v="_x0009_West_x0009_"/>
    <s v="_x0009_FUR-FU-10003347_x0009_"/>
    <s v="_x0009_FUR"/>
    <s v="_x0009_Furniture"/>
    <s v="_x0009_Furnishings_x0009_"/>
    <s v="_x0009_Coloredge Poster Frame_x0009_"/>
    <n v="42.6"/>
    <n v="3"/>
    <n v="0"/>
    <n v="14.200000000000001"/>
    <n v="14.2"/>
  </r>
  <r>
    <s v="65_x0009_"/>
    <s v="_x0009_PA-2017-118731_x0009_"/>
    <s v="_x0009_29-12-2021_x0009_"/>
    <s v="_x0009_31-12-2021_x0009_"/>
    <s v="_x0009_Fast_x0009_"/>
    <x v="33"/>
    <s v="_x0009_Cynthia_x0009_"/>
    <s v="_x0009_Pelletier_x0009_"/>
    <s v="_x0009_Cynthia_x0009_ _x0009_Pelletier_x0009_"/>
    <s v="_x0009_Retail_x0009_"/>
    <s v="_x0009_San Francisco_x0009_"/>
    <s v="_x0009_California_x0009_"/>
    <s v="_x0009_94110_x0009_"/>
    <s v="_x0009_West_x0009_"/>
    <s v="_x0009_OFF-BI-10000069_x0009_"/>
    <s v="_x0009_OFF"/>
    <s v="_x0009_Office"/>
    <s v="_x0009_Binders_x0009_"/>
    <s v="_x0009_GBC Prepunched Paper, 19-Hole, for Binding Systems, 24-lb_x0009_"/>
    <n v="84.055999999999997"/>
    <n v="7"/>
    <n v="0.2"/>
    <n v="12.007999999999999"/>
    <n v="12.01"/>
  </r>
  <r>
    <s v="66_x0009_"/>
    <s v="_x0009_PA-2014-145576_x0009_"/>
    <s v="_x0009_23-10-2018_x0009_"/>
    <s v="_x0009_27-10-2018_x0009_"/>
    <s v="_x0009_Fast_x0009_"/>
    <x v="34"/>
    <s v="_x0009_Liz_x0009_"/>
    <s v="_x0009_Arntzen_x0009_"/>
    <s v="_x0009_Liz_x0009_ _x0009_Arntzen_x0009_"/>
    <s v="_x0009_Retail_x0009_"/>
    <s v="_x0009_Tampa_x0009_"/>
    <s v="_x0009_Florida_x0009_"/>
    <s v="_x0009_33614_x0009_"/>
    <s v="_x0009_South_x0009_"/>
    <s v="_x0009_OFF-AP-10003914_x0009_"/>
    <s v="_x0009_OFF"/>
    <s v="_x0009_Office"/>
    <s v="_x0009_Appliances_x0009_"/>
    <s v="_x0009_Sanitaire Vibra Groomer IR Commercial Upright Vacuum, Replacement Belts_x0009_"/>
    <n v="13"/>
    <n v="5"/>
    <n v="0.2"/>
    <n v="2.6"/>
    <n v="2.6"/>
  </r>
  <r>
    <s v="67_x0009_"/>
    <s v="_x0009_PA-2014-145576_x0009_"/>
    <s v="_x0009_23-10-2018_x0009_"/>
    <s v="_x0009_27-10-2018_x0009_"/>
    <s v="_x0009_Fast_x0009_"/>
    <x v="34"/>
    <s v="_x0009_Liz_x0009_"/>
    <s v="_x0009_Arntzen_x0009_"/>
    <s v="_x0009_Liz_x0009_ _x0009_Arntzen_x0009_"/>
    <s v="_x0009_Retail_x0009_"/>
    <s v="_x0009_Tampa_x0009_"/>
    <s v="_x0009_Florida_x0009_"/>
    <s v="_x0009_33614_x0009_"/>
    <s v="_x0009_South_x0009_"/>
    <s v="_x0009_FUR-FU-10004020_x0009_"/>
    <s v="_x0009_FUR"/>
    <s v="_x0009_Furniture"/>
    <s v="_x0009_Furnishings_x0009_"/>
    <s v="_x0009_Advantus Panel Wall Acrylic Frame_x0009_"/>
    <n v="13.128"/>
    <n v="3"/>
    <n v="0.2"/>
    <n v="4.3760000000000003"/>
    <n v="4.38"/>
  </r>
  <r>
    <s v="68_x0009_"/>
    <s v="_x0009_PA-2015-130736_x0009_"/>
    <s v="_x0009_15-01-2020_x0009_"/>
    <s v="_x0009_17-01-2020_x0009_"/>
    <s v="_x0009_Priority_x0009_"/>
    <x v="35"/>
    <s v="_x0009_Jeremy_x0009_"/>
    <s v="_x0009_Farry_x0009_"/>
    <s v="_x0009_Jeremy_x0009_ _x0009_Farry_x0009_"/>
    <s v="_x0009_Retail_x0009_"/>
    <s v="_x0009_Seattle_x0009_"/>
    <s v="_x0009_Washington_x0009_"/>
    <s v="_x0009_98105_x0009_"/>
    <s v="_x0009_West_x0009_"/>
    <s v="_x0009_OFF-FA-10003467_x0009_"/>
    <s v="_x0009_OFF"/>
    <s v="_x0009_Office"/>
    <s v="_x0009_Fasteners_x0009_"/>
    <s v="_x0009_Alliance Big Bands Rubber Bands, 12/Pack_x0009_"/>
    <n v="3.96"/>
    <n v="2"/>
    <n v="0"/>
    <n v="1.98"/>
    <n v="1.98"/>
  </r>
  <r>
    <s v="69_x0009_"/>
    <s v="_x0009_PA-2015-130736_x0009_"/>
    <s v="_x0009_15-01-2020_x0009_"/>
    <s v="_x0009_17-01-2020_x0009_"/>
    <s v="_x0009_Priority_x0009_"/>
    <x v="35"/>
    <s v="_x0009_     Jeremy_x0009_"/>
    <s v="_x0009_Farry_x0009_"/>
    <s v="_x0009_ Jeremy_x0009_ _x0009_Farry_x0009_"/>
    <s v="_x0009_Retail_x0009_"/>
    <s v="_x0009_Seattle_x0009_"/>
    <s v="_x0009_Washington_x0009_"/>
    <s v="_x0009_98105_x0009_"/>
    <s v="_x0009_West_x0009_"/>
    <s v="_x0009_OFF-LA-10000634_x0009_"/>
    <s v="_x0009_OFF"/>
    <s v="_x0009_Office"/>
    <s v="_x0009_Labels_x0009_"/>
    <s v="_x0009_Avery 509_x0009_"/>
    <n v="2.61"/>
    <n v="1"/>
    <n v="0"/>
    <n v="2.61"/>
    <n v="2.6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3D6026-FD83-478C-A3F4-2656F4C40682}" name="PivotTable1" cacheId="5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40" firstHeaderRow="1" firstDataRow="1" firstDataCol="1"/>
  <pivotFields count="24">
    <pivotField showAll="0"/>
    <pivotField showAll="0"/>
    <pivotField showAll="0"/>
    <pivotField showAll="0"/>
    <pivotField showAll="0"/>
    <pivotField axis="axisRow" showAll="0">
      <items count="37">
        <item x="18"/>
        <item x="8"/>
        <item x="31"/>
        <item x="26"/>
        <item x="28"/>
        <item x="22"/>
        <item x="12"/>
        <item x="7"/>
        <item x="34"/>
        <item x="4"/>
        <item x="9"/>
        <item x="21"/>
        <item x="27"/>
        <item x="3"/>
        <item x="19"/>
        <item x="23"/>
        <item x="30"/>
        <item x="16"/>
        <item x="35"/>
        <item x="15"/>
        <item x="6"/>
        <item x="11"/>
        <item x="24"/>
        <item x="33"/>
        <item x="5"/>
        <item x="10"/>
        <item x="14"/>
        <item x="20"/>
        <item x="2"/>
        <item x="32"/>
        <item x="25"/>
        <item x="13"/>
        <item x="29"/>
        <item x="17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5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Sum of _x0009_Sales_x0009_" fld="1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F7D32-5D91-442F-8830-502A98AA9ABB}">
  <dimension ref="A1:A70"/>
  <sheetViews>
    <sheetView zoomScale="160" zoomScaleNormal="160" workbookViewId="0">
      <selection activeCell="B35" sqref="B1:AL1048576"/>
    </sheetView>
  </sheetViews>
  <sheetFormatPr defaultRowHeight="15" x14ac:dyDescent="0.25"/>
  <cols>
    <col min="1" max="1" width="255.7109375" bestFit="1" customWidth="1"/>
    <col min="5" max="5" width="255.7109375" bestFit="1" customWidth="1"/>
    <col min="27" max="27" width="22.85546875" bestFit="1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41</v>
      </c>
    </row>
    <row r="43" spans="1:1" x14ac:dyDescent="0.25">
      <c r="A43" t="s">
        <v>42</v>
      </c>
    </row>
    <row r="44" spans="1:1" x14ac:dyDescent="0.25">
      <c r="A44" t="s">
        <v>43</v>
      </c>
    </row>
    <row r="45" spans="1:1" x14ac:dyDescent="0.25">
      <c r="A45" t="s">
        <v>44</v>
      </c>
    </row>
    <row r="46" spans="1:1" x14ac:dyDescent="0.25">
      <c r="A46" t="s">
        <v>45</v>
      </c>
    </row>
    <row r="47" spans="1:1" x14ac:dyDescent="0.25">
      <c r="A47" t="s">
        <v>46</v>
      </c>
    </row>
    <row r="48" spans="1:1" x14ac:dyDescent="0.25">
      <c r="A48" t="s">
        <v>47</v>
      </c>
    </row>
    <row r="49" spans="1:1" x14ac:dyDescent="0.25">
      <c r="A49" t="s">
        <v>48</v>
      </c>
    </row>
    <row r="50" spans="1:1" x14ac:dyDescent="0.25">
      <c r="A50" t="s">
        <v>49</v>
      </c>
    </row>
    <row r="51" spans="1:1" x14ac:dyDescent="0.25">
      <c r="A51" t="s">
        <v>50</v>
      </c>
    </row>
    <row r="52" spans="1:1" x14ac:dyDescent="0.25">
      <c r="A52" t="s">
        <v>51</v>
      </c>
    </row>
    <row r="53" spans="1:1" x14ac:dyDescent="0.25">
      <c r="A53" t="s">
        <v>52</v>
      </c>
    </row>
    <row r="54" spans="1:1" x14ac:dyDescent="0.25">
      <c r="A54" t="s">
        <v>53</v>
      </c>
    </row>
    <row r="55" spans="1:1" x14ac:dyDescent="0.25">
      <c r="A55" t="s">
        <v>54</v>
      </c>
    </row>
    <row r="56" spans="1:1" x14ac:dyDescent="0.25">
      <c r="A56" t="s">
        <v>55</v>
      </c>
    </row>
    <row r="57" spans="1:1" x14ac:dyDescent="0.25">
      <c r="A57" t="s">
        <v>56</v>
      </c>
    </row>
    <row r="58" spans="1:1" x14ac:dyDescent="0.25">
      <c r="A58" t="s">
        <v>57</v>
      </c>
    </row>
    <row r="59" spans="1:1" x14ac:dyDescent="0.25">
      <c r="A59" t="s">
        <v>58</v>
      </c>
    </row>
    <row r="60" spans="1:1" x14ac:dyDescent="0.25">
      <c r="A60" t="s">
        <v>59</v>
      </c>
    </row>
    <row r="61" spans="1:1" x14ac:dyDescent="0.25">
      <c r="A61" t="s">
        <v>60</v>
      </c>
    </row>
    <row r="62" spans="1:1" x14ac:dyDescent="0.25">
      <c r="A62" t="s">
        <v>61</v>
      </c>
    </row>
    <row r="63" spans="1:1" x14ac:dyDescent="0.25">
      <c r="A63" t="s">
        <v>62</v>
      </c>
    </row>
    <row r="64" spans="1:1" x14ac:dyDescent="0.25">
      <c r="A64" t="s">
        <v>63</v>
      </c>
    </row>
    <row r="65" spans="1:1" x14ac:dyDescent="0.25">
      <c r="A65" t="s">
        <v>64</v>
      </c>
    </row>
    <row r="66" spans="1:1" x14ac:dyDescent="0.25">
      <c r="A66" t="s">
        <v>65</v>
      </c>
    </row>
    <row r="67" spans="1:1" x14ac:dyDescent="0.25">
      <c r="A67" t="s">
        <v>66</v>
      </c>
    </row>
    <row r="68" spans="1:1" x14ac:dyDescent="0.25">
      <c r="A68" t="s">
        <v>67</v>
      </c>
    </row>
    <row r="69" spans="1:1" x14ac:dyDescent="0.25">
      <c r="A69" t="s">
        <v>68</v>
      </c>
    </row>
    <row r="70" spans="1:1" x14ac:dyDescent="0.25">
      <c r="A70" t="s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7959A-C775-4C58-A6B6-F4B0E951F18A}">
  <dimension ref="A1:X70"/>
  <sheetViews>
    <sheetView topLeftCell="E1" zoomScale="160" zoomScaleNormal="160" workbookViewId="0">
      <selection activeCell="I63" sqref="I63"/>
    </sheetView>
  </sheetViews>
  <sheetFormatPr defaultRowHeight="15" x14ac:dyDescent="0.25"/>
  <cols>
    <col min="1" max="1" width="255.7109375" bestFit="1" customWidth="1"/>
    <col min="5" max="5" width="255.7109375" bestFit="1" customWidth="1"/>
    <col min="27" max="27" width="22.85546875" bestFit="1" customWidth="1"/>
  </cols>
  <sheetData>
    <row r="1" spans="1:24" x14ac:dyDescent="0.25">
      <c r="A1" t="s">
        <v>0</v>
      </c>
      <c r="C1" t="s">
        <v>71</v>
      </c>
      <c r="D1" t="str">
        <f>SUBSTITUTE(A1,$C$1,"^")</f>
        <v>Row ID	^	Order ID	^	Order Date	^	Ship Date	^	Ship Mode	^	Customer ID	^	First Name	^	Second Name	^	Segment	^	City	^	State	^	Postal Code	^	Region	^	Product ID	^	Sub-Category	^	Product Name	^	Sales	^	Quantity	^	Discount	^</v>
      </c>
      <c r="E1" t="s">
        <v>446</v>
      </c>
      <c r="F1" t="s">
        <v>516</v>
      </c>
      <c r="G1" t="s">
        <v>517</v>
      </c>
      <c r="H1" t="s">
        <v>518</v>
      </c>
      <c r="I1" t="s">
        <v>519</v>
      </c>
      <c r="J1" t="s">
        <v>520</v>
      </c>
      <c r="K1" t="s">
        <v>521</v>
      </c>
      <c r="L1" t="s">
        <v>522</v>
      </c>
      <c r="M1" t="s">
        <v>523</v>
      </c>
      <c r="N1" t="s">
        <v>524</v>
      </c>
      <c r="O1" t="s">
        <v>525</v>
      </c>
      <c r="P1" t="s">
        <v>526</v>
      </c>
      <c r="Q1" t="s">
        <v>527</v>
      </c>
      <c r="R1" t="s">
        <v>528</v>
      </c>
      <c r="S1" t="s">
        <v>529</v>
      </c>
      <c r="T1" t="s">
        <v>530</v>
      </c>
      <c r="U1" t="s">
        <v>531</v>
      </c>
      <c r="V1" t="s">
        <v>532</v>
      </c>
      <c r="W1" t="s">
        <v>533</v>
      </c>
      <c r="X1" t="s">
        <v>534</v>
      </c>
    </row>
    <row r="2" spans="1:24" x14ac:dyDescent="0.25">
      <c r="A2" t="s">
        <v>1</v>
      </c>
      <c r="D2" t="str">
        <f t="shared" ref="D2:D65" si="0">SUBSTITUTE(A2,$C$1,"^")</f>
        <v>1	^	PA-2016-126158	^	02-09-2020	^	08-09-2020	^	REGULAR	^	SC- 20095	^	Sanjeev	^	Sinha	^	Retail	^	Costa Mesa	^	California	^	92627	^	West	^	OFF-BI-10002498	^	Binders	^	Clear Mylar Reinforcing Strips	^	119.616	^	8	^	0.2	^</v>
      </c>
      <c r="E2" t="s">
        <v>447</v>
      </c>
      <c r="F2" t="s">
        <v>535</v>
      </c>
      <c r="G2" t="s">
        <v>536</v>
      </c>
      <c r="H2" t="s">
        <v>537</v>
      </c>
      <c r="I2" t="s">
        <v>538</v>
      </c>
      <c r="J2" t="s">
        <v>539</v>
      </c>
      <c r="K2" t="s">
        <v>540</v>
      </c>
      <c r="L2" t="s">
        <v>541</v>
      </c>
      <c r="M2" t="s">
        <v>542</v>
      </c>
      <c r="N2" t="s">
        <v>543</v>
      </c>
      <c r="O2" t="s">
        <v>544</v>
      </c>
      <c r="P2" t="s">
        <v>545</v>
      </c>
      <c r="Q2" t="s">
        <v>546</v>
      </c>
      <c r="R2" t="s">
        <v>547</v>
      </c>
      <c r="S2" t="s">
        <v>548</v>
      </c>
      <c r="T2" t="s">
        <v>549</v>
      </c>
      <c r="U2" t="s">
        <v>550</v>
      </c>
      <c r="V2" t="s">
        <v>551</v>
      </c>
      <c r="W2" t="s">
        <v>552</v>
      </c>
      <c r="X2" t="s">
        <v>553</v>
      </c>
    </row>
    <row r="3" spans="1:24" x14ac:dyDescent="0.25">
      <c r="A3" t="s">
        <v>2</v>
      </c>
      <c r="D3" t="str">
        <f t="shared" si="0"/>
        <v>2	^	PA-2016-126158	^	02-09-2020	^	08-09-2020	^	Regular	^	SC-20095	^	Sanjeev	^	Sinha	^	Retail	^	Costa Mesa	^	California	^	92627	^	West	^	FUR-FU-10004864	^	Furnishings	^	Howard Miller 14-1/2" Diameter Chrome Round Wall Clock	^	255.76	^	4*	^	0	^</v>
      </c>
      <c r="E3" t="s">
        <v>448</v>
      </c>
      <c r="F3" t="s">
        <v>554</v>
      </c>
      <c r="G3" t="s">
        <v>536</v>
      </c>
      <c r="H3" t="s">
        <v>537</v>
      </c>
      <c r="I3" t="s">
        <v>538</v>
      </c>
      <c r="J3" t="s">
        <v>555</v>
      </c>
      <c r="K3" t="s">
        <v>556</v>
      </c>
      <c r="L3" t="s">
        <v>541</v>
      </c>
      <c r="M3" t="s">
        <v>542</v>
      </c>
      <c r="N3" t="s">
        <v>543</v>
      </c>
      <c r="O3" t="s">
        <v>544</v>
      </c>
      <c r="P3" t="s">
        <v>545</v>
      </c>
      <c r="Q3" t="s">
        <v>546</v>
      </c>
      <c r="R3" t="s">
        <v>547</v>
      </c>
      <c r="S3" t="s">
        <v>557</v>
      </c>
      <c r="T3" t="s">
        <v>558</v>
      </c>
      <c r="U3" t="s">
        <v>559</v>
      </c>
      <c r="V3" t="s">
        <v>560</v>
      </c>
      <c r="W3" t="s">
        <v>561</v>
      </c>
      <c r="X3" t="s">
        <v>562</v>
      </c>
    </row>
    <row r="4" spans="1:24" x14ac:dyDescent="0.25">
      <c r="A4" t="s">
        <v>3</v>
      </c>
      <c r="D4" t="str">
        <f t="shared" si="0"/>
        <v>3	^	PA-2016-126158	^	02-09-2020	^	08-09-2020	^	Regular	^	SC-20095	^	Sanjeev	^	Sinha	^	Retail	^	Costa Mesa	^	California	^	92627	^	West	^	FUR-CH-10002602	^	Chairs	^	DMI Arturo Collection Mission-style Design Wood Chair	^	241.568	^	2	^	0.2	^</v>
      </c>
      <c r="E4" t="s">
        <v>449</v>
      </c>
      <c r="F4" t="s">
        <v>563</v>
      </c>
      <c r="G4" t="s">
        <v>536</v>
      </c>
      <c r="H4" t="s">
        <v>537</v>
      </c>
      <c r="I4" t="s">
        <v>538</v>
      </c>
      <c r="J4" t="s">
        <v>555</v>
      </c>
      <c r="K4" t="s">
        <v>556</v>
      </c>
      <c r="L4" t="s">
        <v>541</v>
      </c>
      <c r="M4" t="s">
        <v>542</v>
      </c>
      <c r="N4" t="s">
        <v>543</v>
      </c>
      <c r="O4" t="s">
        <v>544</v>
      </c>
      <c r="P4" t="s">
        <v>545</v>
      </c>
      <c r="Q4" t="s">
        <v>546</v>
      </c>
      <c r="R4" t="s">
        <v>547</v>
      </c>
      <c r="S4" t="s">
        <v>564</v>
      </c>
      <c r="T4" t="s">
        <v>565</v>
      </c>
      <c r="U4" t="s">
        <v>566</v>
      </c>
      <c r="V4" t="s">
        <v>567</v>
      </c>
      <c r="W4" t="s">
        <v>568</v>
      </c>
      <c r="X4" t="s">
        <v>553</v>
      </c>
    </row>
    <row r="5" spans="1:24" x14ac:dyDescent="0.25">
      <c r="A5" t="s">
        <v>4</v>
      </c>
      <c r="D5" t="str">
        <f t="shared" si="0"/>
        <v>4	^	PA-2016-126158	^	02-09-2020	^	08-09-2020	^	Regular	^	SC-20095	^	Sanjeev	^	Sinha	^	Retail	^	Costa Mesa	^	California	^	92627	^	West	^	FUR-FU-10000073	^	Furnishings	^	Deflect-O Glasstique Clear Desk Accessories	^	69.3	^	9	^	0	^</v>
      </c>
      <c r="E5" t="s">
        <v>450</v>
      </c>
      <c r="F5" t="s">
        <v>569</v>
      </c>
      <c r="G5" t="s">
        <v>536</v>
      </c>
      <c r="H5" t="s">
        <v>537</v>
      </c>
      <c r="I5" t="s">
        <v>538</v>
      </c>
      <c r="J5" t="s">
        <v>555</v>
      </c>
      <c r="K5" t="s">
        <v>556</v>
      </c>
      <c r="L5" t="s">
        <v>541</v>
      </c>
      <c r="M5" t="s">
        <v>542</v>
      </c>
      <c r="N5" t="s">
        <v>543</v>
      </c>
      <c r="O5" t="s">
        <v>544</v>
      </c>
      <c r="P5" t="s">
        <v>545</v>
      </c>
      <c r="Q5" t="s">
        <v>546</v>
      </c>
      <c r="R5" t="s">
        <v>547</v>
      </c>
      <c r="S5" t="s">
        <v>570</v>
      </c>
      <c r="T5" t="s">
        <v>558</v>
      </c>
      <c r="U5" t="s">
        <v>571</v>
      </c>
      <c r="V5" t="s">
        <v>572</v>
      </c>
      <c r="W5" t="s">
        <v>573</v>
      </c>
      <c r="X5" t="s">
        <v>562</v>
      </c>
    </row>
    <row r="6" spans="1:24" x14ac:dyDescent="0.25">
      <c r="A6" t="s">
        <v>5</v>
      </c>
      <c r="D6" t="str">
        <f t="shared" si="0"/>
        <v>5	^	TA-2016-105578	^	08-07-2020	^	13-07-2020	^	REGULAR	^	MY-17380	^	Bill	^	Yedwab	^	Corporate	^	Parker	^	Colorado	^	80134	^	West	^	OFF-BI-10001670	^	Binders	^	Vinyl Sectional Post Binders	^	22.62	^	2	^	0.7	^</v>
      </c>
      <c r="E6" t="s">
        <v>451</v>
      </c>
      <c r="F6" t="s">
        <v>574</v>
      </c>
      <c r="G6" t="s">
        <v>575</v>
      </c>
      <c r="H6" t="s">
        <v>576</v>
      </c>
      <c r="I6" t="s">
        <v>577</v>
      </c>
      <c r="J6" t="s">
        <v>539</v>
      </c>
      <c r="K6" t="s">
        <v>578</v>
      </c>
      <c r="L6" t="s">
        <v>579</v>
      </c>
      <c r="M6" t="s">
        <v>580</v>
      </c>
      <c r="N6" t="s">
        <v>581</v>
      </c>
      <c r="O6" t="s">
        <v>582</v>
      </c>
      <c r="P6" t="s">
        <v>583</v>
      </c>
      <c r="Q6" t="s">
        <v>584</v>
      </c>
      <c r="R6" t="s">
        <v>547</v>
      </c>
      <c r="S6" t="s">
        <v>585</v>
      </c>
      <c r="T6" t="s">
        <v>549</v>
      </c>
      <c r="U6" t="s">
        <v>586</v>
      </c>
      <c r="V6" t="s">
        <v>587</v>
      </c>
      <c r="W6" t="s">
        <v>568</v>
      </c>
      <c r="X6" t="s">
        <v>588</v>
      </c>
    </row>
    <row r="7" spans="1:24" x14ac:dyDescent="0.25">
      <c r="A7" t="s">
        <v>6</v>
      </c>
      <c r="D7" t="str">
        <f t="shared" si="0"/>
        <v>6	^	TA-2016-105578	^	08-07-2020	^	13-07-2020	^	Regular	^	MY-17380	^	Bill	^	Yedwab	^	Corporate	^	Parker	^	Colorado	^	80134	^	West	^	OFF-BI-10001658	^	Binders	^	GBC Standard Therm-A-Bind Covers	^	14.952	^	2	^	0.7	^</v>
      </c>
      <c r="E7" t="s">
        <v>452</v>
      </c>
      <c r="F7" t="s">
        <v>589</v>
      </c>
      <c r="G7" t="s">
        <v>575</v>
      </c>
      <c r="H7" t="s">
        <v>576</v>
      </c>
      <c r="I7" t="s">
        <v>577</v>
      </c>
      <c r="J7" t="s">
        <v>555</v>
      </c>
      <c r="K7" t="s">
        <v>578</v>
      </c>
      <c r="L7" t="s">
        <v>579</v>
      </c>
      <c r="M7" t="s">
        <v>580</v>
      </c>
      <c r="N7" t="s">
        <v>581</v>
      </c>
      <c r="O7" t="s">
        <v>582</v>
      </c>
      <c r="P7" t="s">
        <v>583</v>
      </c>
      <c r="Q7" t="s">
        <v>584</v>
      </c>
      <c r="R7" t="s">
        <v>547</v>
      </c>
      <c r="S7" t="s">
        <v>590</v>
      </c>
      <c r="T7" t="s">
        <v>549</v>
      </c>
      <c r="U7" t="s">
        <v>591</v>
      </c>
      <c r="V7" t="s">
        <v>592</v>
      </c>
      <c r="W7" t="s">
        <v>568</v>
      </c>
      <c r="X7" t="s">
        <v>588</v>
      </c>
    </row>
    <row r="8" spans="1:24" x14ac:dyDescent="0.25">
      <c r="A8" t="s">
        <v>7</v>
      </c>
      <c r="D8" t="str">
        <f t="shared" si="0"/>
        <v>7	^	TA-2016-105578	^	08-07-2020	^	13-07-2020	^	Regular	^	MY-17380	^	Bill	^	Yedwab	^	Corporate	^	Parker	^	Colorado	^	80134	^	West	^	FUR-CH-10001215	^	Chairs	^	Global Troy Executive Leather Low-Back Tilter	^	801.568	^	2	^	0.2	^</v>
      </c>
      <c r="E8" t="s">
        <v>453</v>
      </c>
      <c r="F8" t="s">
        <v>593</v>
      </c>
      <c r="G8" t="s">
        <v>575</v>
      </c>
      <c r="H8" t="s">
        <v>576</v>
      </c>
      <c r="I8" t="s">
        <v>577</v>
      </c>
      <c r="J8" t="s">
        <v>555</v>
      </c>
      <c r="K8" t="s">
        <v>578</v>
      </c>
      <c r="L8" t="s">
        <v>579</v>
      </c>
      <c r="M8" t="s">
        <v>580</v>
      </c>
      <c r="N8" t="s">
        <v>581</v>
      </c>
      <c r="O8" t="s">
        <v>582</v>
      </c>
      <c r="P8" t="s">
        <v>583</v>
      </c>
      <c r="Q8" t="s">
        <v>584</v>
      </c>
      <c r="R8" t="s">
        <v>547</v>
      </c>
      <c r="S8" t="s">
        <v>594</v>
      </c>
      <c r="T8" t="s">
        <v>565</v>
      </c>
      <c r="U8" t="s">
        <v>595</v>
      </c>
      <c r="V8" t="s">
        <v>596</v>
      </c>
      <c r="W8" t="s">
        <v>568</v>
      </c>
      <c r="X8" t="s">
        <v>553</v>
      </c>
    </row>
    <row r="9" spans="1:24" x14ac:dyDescent="0.25">
      <c r="A9" t="s">
        <v>8</v>
      </c>
      <c r="D9" t="str">
        <f t="shared" si="0"/>
        <v>8	^	TA-2016-105578	^	08-07-2020	^	13-07-2020	^	Regular	^	MY-17380	^	Bill	^	Yedwab	^	Corporate	^	Parker	^	Colorado	^	80134	^	West	^	OFF-BI-10000831	^	Binders	^	Storex Flexible Poly Binders with Double Pockets	^	2.376	^	3	^	0.7	^</v>
      </c>
      <c r="E9" t="s">
        <v>454</v>
      </c>
      <c r="F9" t="s">
        <v>597</v>
      </c>
      <c r="G9" t="s">
        <v>575</v>
      </c>
      <c r="H9" t="s">
        <v>576</v>
      </c>
      <c r="I9" t="s">
        <v>577</v>
      </c>
      <c r="J9" t="s">
        <v>555</v>
      </c>
      <c r="K9" t="s">
        <v>578</v>
      </c>
      <c r="L9" t="s">
        <v>579</v>
      </c>
      <c r="M9" t="s">
        <v>580</v>
      </c>
      <c r="N9" t="s">
        <v>581</v>
      </c>
      <c r="O9" t="s">
        <v>582</v>
      </c>
      <c r="P9" t="s">
        <v>583</v>
      </c>
      <c r="Q9" t="s">
        <v>584</v>
      </c>
      <c r="R9" t="s">
        <v>547</v>
      </c>
      <c r="S9" t="s">
        <v>598</v>
      </c>
      <c r="T9" t="s">
        <v>549</v>
      </c>
      <c r="U9" t="s">
        <v>599</v>
      </c>
      <c r="V9" t="s">
        <v>600</v>
      </c>
      <c r="W9" t="s">
        <v>601</v>
      </c>
      <c r="X9" t="s">
        <v>588</v>
      </c>
    </row>
    <row r="10" spans="1:24" x14ac:dyDescent="0.25">
      <c r="A10" t="s">
        <v>9</v>
      </c>
      <c r="D10" t="str">
        <f t="shared" si="0"/>
        <v>9	^	TA-2016-105578	^	08-07-2020	^	13-07-2020	^	Regular	^	MY-17380	^	Bill	^	Yedwab	^	Corporate	^	Parker	^	Colorado	^	80134	^	West	^	OFF-PA-10000357	^	Paper	^	White Dual Perf Computer Printout Paper, 2700 Sheets, 1 Part, Heavyweight, 20 lbs., 14 7/8 x 11	^	32.792	^	1	^	0.2	^</v>
      </c>
      <c r="E10" t="s">
        <v>455</v>
      </c>
      <c r="F10" t="s">
        <v>602</v>
      </c>
      <c r="G10" t="s">
        <v>575</v>
      </c>
      <c r="H10" t="s">
        <v>576</v>
      </c>
      <c r="I10" t="s">
        <v>577</v>
      </c>
      <c r="J10" t="s">
        <v>555</v>
      </c>
      <c r="K10" t="s">
        <v>578</v>
      </c>
      <c r="L10" t="s">
        <v>579</v>
      </c>
      <c r="M10" t="s">
        <v>580</v>
      </c>
      <c r="N10" t="s">
        <v>581</v>
      </c>
      <c r="O10" t="s">
        <v>582</v>
      </c>
      <c r="P10" t="s">
        <v>583</v>
      </c>
      <c r="Q10" t="s">
        <v>584</v>
      </c>
      <c r="R10" t="s">
        <v>547</v>
      </c>
      <c r="S10" t="s">
        <v>603</v>
      </c>
      <c r="T10" t="s">
        <v>604</v>
      </c>
      <c r="U10" t="s">
        <v>605</v>
      </c>
      <c r="V10" t="s">
        <v>606</v>
      </c>
      <c r="W10" t="s">
        <v>607</v>
      </c>
      <c r="X10" t="s">
        <v>553</v>
      </c>
    </row>
    <row r="11" spans="1:24" x14ac:dyDescent="0.25">
      <c r="A11" t="s">
        <v>10</v>
      </c>
      <c r="D11" t="str">
        <f t="shared" si="0"/>
        <v>10	^	PA-2017-134978	^	21-12-2021	^	24-12-2021	^	Fast	^	EB-13705	^	   Robin	^	Braxton	^	Corporate	^	New York City	^	New York	^	10024	^	East	^	OFF-BI-10003274	^	Binders	^	Avery Durable Slant Ring Binders, No Labels	^	15.92	^	*	^	0.2	^</v>
      </c>
      <c r="E11" t="s">
        <v>456</v>
      </c>
      <c r="F11" t="s">
        <v>608</v>
      </c>
      <c r="G11" t="s">
        <v>609</v>
      </c>
      <c r="H11" t="s">
        <v>610</v>
      </c>
      <c r="I11" t="s">
        <v>611</v>
      </c>
      <c r="J11" t="s">
        <v>612</v>
      </c>
      <c r="K11" t="s">
        <v>613</v>
      </c>
      <c r="L11" t="s">
        <v>614</v>
      </c>
      <c r="M11" t="s">
        <v>615</v>
      </c>
      <c r="N11" t="s">
        <v>581</v>
      </c>
      <c r="O11" t="s">
        <v>616</v>
      </c>
      <c r="P11" t="s">
        <v>617</v>
      </c>
      <c r="Q11" t="s">
        <v>618</v>
      </c>
      <c r="R11" t="s">
        <v>619</v>
      </c>
      <c r="S11" t="s">
        <v>620</v>
      </c>
      <c r="T11" t="s">
        <v>549</v>
      </c>
      <c r="U11" t="s">
        <v>621</v>
      </c>
      <c r="V11" t="s">
        <v>622</v>
      </c>
      <c r="W11" t="s">
        <v>623</v>
      </c>
      <c r="X11" t="s">
        <v>553</v>
      </c>
    </row>
    <row r="12" spans="1:24" x14ac:dyDescent="0.25">
      <c r="A12" t="s">
        <v>11</v>
      </c>
      <c r="D12" t="str">
        <f t="shared" si="0"/>
        <v>11	^	PA-2015-145352	^	24-04-2019	^	30-04-2019	^	Regular	^	CM-12385	^	Ruben	^	Martinez	^	Retail	^	Atlanta	^	Georgia	^	30318	^	South	^	OFF-AR-10001662	^	Art	^	Rogers Handheld Barrel Pencil Sharpener	^	2.74	^	1	^	0	^</v>
      </c>
      <c r="E12" t="s">
        <v>457</v>
      </c>
      <c r="F12" t="s">
        <v>624</v>
      </c>
      <c r="G12" t="s">
        <v>625</v>
      </c>
      <c r="H12" t="s">
        <v>626</v>
      </c>
      <c r="I12" t="s">
        <v>627</v>
      </c>
      <c r="J12" t="s">
        <v>555</v>
      </c>
      <c r="K12" t="s">
        <v>628</v>
      </c>
      <c r="L12" t="s">
        <v>629</v>
      </c>
      <c r="M12" t="s">
        <v>630</v>
      </c>
      <c r="N12" t="s">
        <v>543</v>
      </c>
      <c r="O12" t="s">
        <v>631</v>
      </c>
      <c r="P12" t="s">
        <v>632</v>
      </c>
      <c r="Q12" t="s">
        <v>633</v>
      </c>
      <c r="R12" t="s">
        <v>634</v>
      </c>
      <c r="S12" t="s">
        <v>635</v>
      </c>
      <c r="T12" t="s">
        <v>636</v>
      </c>
      <c r="U12" t="s">
        <v>637</v>
      </c>
      <c r="V12" t="s">
        <v>638</v>
      </c>
      <c r="W12" t="s">
        <v>607</v>
      </c>
      <c r="X12" t="s">
        <v>562</v>
      </c>
    </row>
    <row r="13" spans="1:24" x14ac:dyDescent="0.25">
      <c r="A13" t="s">
        <v>12</v>
      </c>
      <c r="D13" t="str">
        <f t="shared" si="0"/>
        <v>12	^	PA-2015-145352	^	24-04-2019	^	30-04-2019	^	Regular	^	CM-12385	^	Ruben	^	Martinez	^	Retail	^	Atlanta	^	Georgia	^	30318	^	South	^	OFF-AR-10003856	^	Art	^	Newell 344	^	8.34	^	3	^	0	^</v>
      </c>
      <c r="E13" t="s">
        <v>458</v>
      </c>
      <c r="F13" t="s">
        <v>639</v>
      </c>
      <c r="G13" t="s">
        <v>625</v>
      </c>
      <c r="H13" t="s">
        <v>626</v>
      </c>
      <c r="I13" t="s">
        <v>627</v>
      </c>
      <c r="J13" t="s">
        <v>555</v>
      </c>
      <c r="K13" t="s">
        <v>628</v>
      </c>
      <c r="L13" t="s">
        <v>629</v>
      </c>
      <c r="M13" t="s">
        <v>630</v>
      </c>
      <c r="N13" t="s">
        <v>543</v>
      </c>
      <c r="O13" t="s">
        <v>631</v>
      </c>
      <c r="P13" t="s">
        <v>632</v>
      </c>
      <c r="Q13" t="s">
        <v>633</v>
      </c>
      <c r="R13" t="s">
        <v>634</v>
      </c>
      <c r="S13" t="s">
        <v>640</v>
      </c>
      <c r="T13" t="s">
        <v>636</v>
      </c>
      <c r="U13" t="s">
        <v>641</v>
      </c>
      <c r="V13" t="s">
        <v>642</v>
      </c>
      <c r="W13" t="s">
        <v>601</v>
      </c>
      <c r="X13" t="s">
        <v>562</v>
      </c>
    </row>
    <row r="14" spans="1:24" x14ac:dyDescent="0.25">
      <c r="A14" t="s">
        <v>13</v>
      </c>
      <c r="D14" t="str">
        <f t="shared" si="0"/>
        <v>13	^	PA-2015-145352	^	24-04-2019	^	30-04-2019	^	REGULAR	^	CM-12385	^	Ruben	^	Martinez	^	Retail	^	Atlanta	^	Georgia	^	30318	^	South	^	OFF-ST-10001228	^	Storage	^	Personal File Boxes with Fold-Down Carry Handle	^	46.74	^	3	^	0	^</v>
      </c>
      <c r="E14" t="s">
        <v>459</v>
      </c>
      <c r="F14" t="s">
        <v>643</v>
      </c>
      <c r="G14" t="s">
        <v>625</v>
      </c>
      <c r="H14" t="s">
        <v>626</v>
      </c>
      <c r="I14" t="s">
        <v>627</v>
      </c>
      <c r="J14" t="s">
        <v>539</v>
      </c>
      <c r="K14" t="s">
        <v>628</v>
      </c>
      <c r="L14" t="s">
        <v>629</v>
      </c>
      <c r="M14" t="s">
        <v>630</v>
      </c>
      <c r="N14" t="s">
        <v>543</v>
      </c>
      <c r="O14" t="s">
        <v>631</v>
      </c>
      <c r="P14" t="s">
        <v>632</v>
      </c>
      <c r="Q14" t="s">
        <v>633</v>
      </c>
      <c r="R14" t="s">
        <v>634</v>
      </c>
      <c r="S14" t="s">
        <v>644</v>
      </c>
      <c r="T14" t="s">
        <v>645</v>
      </c>
      <c r="U14" t="s">
        <v>646</v>
      </c>
      <c r="V14" t="s">
        <v>647</v>
      </c>
      <c r="W14" t="s">
        <v>601</v>
      </c>
      <c r="X14" t="s">
        <v>562</v>
      </c>
    </row>
    <row r="15" spans="1:24" x14ac:dyDescent="0.25">
      <c r="A15" t="s">
        <v>14</v>
      </c>
      <c r="D15" t="str">
        <f t="shared" si="0"/>
        <v>14	^	PA-2015-145352	^	24-04-2019	^	30-04-2019	^	Regular	^	CM-12385	^	Ruben	^	Martinez	^	Retail	^	Atlanta	^	Georgia	^	30318	^	South	^	OFF-BI-10003527	^	Binders	^	Fellowes PB500 Electric Punch Plastic Comb Binding Machine with Manual Bind	^	6354.95	^	5	^	0	^</v>
      </c>
      <c r="E15" t="s">
        <v>460</v>
      </c>
      <c r="F15" t="s">
        <v>648</v>
      </c>
      <c r="G15" t="s">
        <v>625</v>
      </c>
      <c r="H15" t="s">
        <v>626</v>
      </c>
      <c r="I15" t="s">
        <v>627</v>
      </c>
      <c r="J15" t="s">
        <v>555</v>
      </c>
      <c r="K15" t="s">
        <v>628</v>
      </c>
      <c r="L15" t="s">
        <v>629</v>
      </c>
      <c r="M15" t="s">
        <v>630</v>
      </c>
      <c r="N15" t="s">
        <v>543</v>
      </c>
      <c r="O15" t="s">
        <v>631</v>
      </c>
      <c r="P15" t="s">
        <v>632</v>
      </c>
      <c r="Q15" t="s">
        <v>633</v>
      </c>
      <c r="R15" t="s">
        <v>634</v>
      </c>
      <c r="S15" t="s">
        <v>649</v>
      </c>
      <c r="T15" t="s">
        <v>549</v>
      </c>
      <c r="U15" t="s">
        <v>650</v>
      </c>
      <c r="V15" t="s">
        <v>651</v>
      </c>
      <c r="W15" t="s">
        <v>652</v>
      </c>
      <c r="X15" t="s">
        <v>562</v>
      </c>
    </row>
    <row r="16" spans="1:24" x14ac:dyDescent="0.25">
      <c r="A16" t="s">
        <v>15</v>
      </c>
      <c r="D16" t="str">
        <f t="shared" si="0"/>
        <v>15	^	PA-2017-135307	^	04-01-2022	^	05-01-2022	^	PRIORITY	^	LS-17245	^	Bradley	^	Smith	^	Retail	^	Gladstone	^	Missouri	^	64118	^	Central	^	FUR-FU-10001290	^	Furnishings	^	Executive Impressions Supervisor Wall Clock	^	126.3	^	3	^	0	^</v>
      </c>
      <c r="E16" t="s">
        <v>461</v>
      </c>
      <c r="F16" t="s">
        <v>653</v>
      </c>
      <c r="G16" t="s">
        <v>654</v>
      </c>
      <c r="H16" t="s">
        <v>655</v>
      </c>
      <c r="I16" t="s">
        <v>656</v>
      </c>
      <c r="J16" t="s">
        <v>657</v>
      </c>
      <c r="K16" t="s">
        <v>658</v>
      </c>
      <c r="L16" t="s">
        <v>659</v>
      </c>
      <c r="M16" t="s">
        <v>660</v>
      </c>
      <c r="N16" t="s">
        <v>543</v>
      </c>
      <c r="O16" t="s">
        <v>661</v>
      </c>
      <c r="P16" t="s">
        <v>662</v>
      </c>
      <c r="Q16" t="s">
        <v>663</v>
      </c>
      <c r="R16" t="s">
        <v>664</v>
      </c>
      <c r="S16" t="s">
        <v>665</v>
      </c>
      <c r="T16" t="s">
        <v>558</v>
      </c>
      <c r="U16" t="s">
        <v>666</v>
      </c>
      <c r="V16" t="s">
        <v>667</v>
      </c>
      <c r="W16" t="s">
        <v>601</v>
      </c>
      <c r="X16" t="s">
        <v>562</v>
      </c>
    </row>
    <row r="17" spans="1:24" x14ac:dyDescent="0.25">
      <c r="A17" t="s">
        <v>16</v>
      </c>
      <c r="D17" t="str">
        <f t="shared" si="0"/>
        <v>16	^	PA-2017-135307	^	04-01-2022	^	05-01-2022	^	Priority	^	LS-17245	^	Bradley	^	Smith	^	Retail	^	Gladstone	^	Missouri	^	64118	^	Central	^	TEC-AC-10002399	^	Accessories	^	SanDisk Cruzer 32 GB USB Flash Drive	^	38.04	^	2	^	0	^</v>
      </c>
      <c r="E17" t="s">
        <v>462</v>
      </c>
      <c r="F17" t="s">
        <v>668</v>
      </c>
      <c r="G17" t="s">
        <v>654</v>
      </c>
      <c r="H17" t="s">
        <v>655</v>
      </c>
      <c r="I17" t="s">
        <v>656</v>
      </c>
      <c r="J17" t="s">
        <v>669</v>
      </c>
      <c r="K17" t="s">
        <v>658</v>
      </c>
      <c r="L17" t="s">
        <v>659</v>
      </c>
      <c r="M17" t="s">
        <v>660</v>
      </c>
      <c r="N17" t="s">
        <v>543</v>
      </c>
      <c r="O17" t="s">
        <v>661</v>
      </c>
      <c r="P17" t="s">
        <v>662</v>
      </c>
      <c r="Q17" t="s">
        <v>663</v>
      </c>
      <c r="R17" t="s">
        <v>664</v>
      </c>
      <c r="S17" t="s">
        <v>670</v>
      </c>
      <c r="T17" t="s">
        <v>671</v>
      </c>
      <c r="U17" t="s">
        <v>672</v>
      </c>
      <c r="V17" t="s">
        <v>673</v>
      </c>
      <c r="W17" t="s">
        <v>568</v>
      </c>
      <c r="X17" t="s">
        <v>562</v>
      </c>
    </row>
    <row r="18" spans="1:24" x14ac:dyDescent="0.25">
      <c r="A18" t="s">
        <v>17</v>
      </c>
      <c r="D18" t="str">
        <f t="shared" si="0"/>
        <v>17	^	PA-2016-106341	^	28-11-2020	^	01-12-2020	^	Priority	^	LF-17185	^	Luke	^	Foster	^	Retail	^	Newark	^	Ohio	^	43055	^	East	^	OFF-AR-10002053	^	Art	^	Premium Writing Pencils, Soft, #2 by Central Association for the Blind	^	7.152	^	3	^	0.2	^</v>
      </c>
      <c r="E18" t="s">
        <v>463</v>
      </c>
      <c r="F18" t="s">
        <v>674</v>
      </c>
      <c r="G18" t="s">
        <v>675</v>
      </c>
      <c r="H18" t="s">
        <v>676</v>
      </c>
      <c r="I18" t="s">
        <v>677</v>
      </c>
      <c r="J18" t="s">
        <v>669</v>
      </c>
      <c r="K18" t="s">
        <v>678</v>
      </c>
      <c r="L18" t="s">
        <v>679</v>
      </c>
      <c r="M18" t="s">
        <v>680</v>
      </c>
      <c r="N18" t="s">
        <v>543</v>
      </c>
      <c r="O18" t="s">
        <v>681</v>
      </c>
      <c r="P18" t="s">
        <v>682</v>
      </c>
      <c r="Q18" t="s">
        <v>683</v>
      </c>
      <c r="R18" t="s">
        <v>619</v>
      </c>
      <c r="S18" t="s">
        <v>684</v>
      </c>
      <c r="T18" t="s">
        <v>636</v>
      </c>
      <c r="U18" t="s">
        <v>685</v>
      </c>
      <c r="V18" t="s">
        <v>686</v>
      </c>
      <c r="W18" t="s">
        <v>601</v>
      </c>
      <c r="X18" t="s">
        <v>553</v>
      </c>
    </row>
    <row r="19" spans="1:24" x14ac:dyDescent="0.25">
      <c r="A19" t="s">
        <v>18</v>
      </c>
      <c r="D19" t="str">
        <f t="shared" si="0"/>
        <v>18	^	PA-2017-163405	^	29-01-2022	^	02-02-2022	^	Regular	^	BN-11515	^	Lynn	^	Nguyen	^	Retail	^	Los Angeles	^	California	^	90049	^	West	^	OFF-AR-10003811	^	Art	^	Newell 327	^	6.63	^	3	^	0	^</v>
      </c>
      <c r="E19" t="s">
        <v>464</v>
      </c>
      <c r="F19" t="s">
        <v>687</v>
      </c>
      <c r="G19" t="s">
        <v>688</v>
      </c>
      <c r="H19" t="s">
        <v>689</v>
      </c>
      <c r="I19" t="s">
        <v>690</v>
      </c>
      <c r="J19" t="s">
        <v>555</v>
      </c>
      <c r="K19" t="s">
        <v>691</v>
      </c>
      <c r="L19" t="s">
        <v>692</v>
      </c>
      <c r="M19" t="s">
        <v>693</v>
      </c>
      <c r="N19" t="s">
        <v>543</v>
      </c>
      <c r="O19" t="s">
        <v>694</v>
      </c>
      <c r="P19" t="s">
        <v>545</v>
      </c>
      <c r="Q19" t="s">
        <v>695</v>
      </c>
      <c r="R19" t="s">
        <v>547</v>
      </c>
      <c r="S19" t="s">
        <v>696</v>
      </c>
      <c r="T19" t="s">
        <v>636</v>
      </c>
      <c r="U19" t="s">
        <v>697</v>
      </c>
      <c r="V19" t="s">
        <v>698</v>
      </c>
      <c r="W19" t="s">
        <v>601</v>
      </c>
      <c r="X19" t="s">
        <v>562</v>
      </c>
    </row>
    <row r="20" spans="1:24" x14ac:dyDescent="0.25">
      <c r="A20" t="s">
        <v>19</v>
      </c>
      <c r="D20" t="str">
        <f t="shared" si="0"/>
        <v>19	^	PA-2017-163405	^	29-01-2022	^	02-02-2022	^	Regular	^	BN-11515	^	Lynn	^	Nguyen	^	Retail	^	Los Angeles	^	California	^	90049	^	West	^	OFF-AR-10001246	^	Art	^	Newell 317	^	5.88	^	2	^	0	^</v>
      </c>
      <c r="E20" t="s">
        <v>465</v>
      </c>
      <c r="F20" t="s">
        <v>699</v>
      </c>
      <c r="G20" t="s">
        <v>688</v>
      </c>
      <c r="H20" t="s">
        <v>689</v>
      </c>
      <c r="I20" t="s">
        <v>690</v>
      </c>
      <c r="J20" t="s">
        <v>555</v>
      </c>
      <c r="K20" t="s">
        <v>691</v>
      </c>
      <c r="L20" t="s">
        <v>692</v>
      </c>
      <c r="M20" t="s">
        <v>693</v>
      </c>
      <c r="N20" t="s">
        <v>543</v>
      </c>
      <c r="O20" t="s">
        <v>694</v>
      </c>
      <c r="P20" t="s">
        <v>545</v>
      </c>
      <c r="Q20" t="s">
        <v>695</v>
      </c>
      <c r="R20" t="s">
        <v>547</v>
      </c>
      <c r="S20" t="s">
        <v>700</v>
      </c>
      <c r="T20" t="s">
        <v>636</v>
      </c>
      <c r="U20" t="s">
        <v>701</v>
      </c>
      <c r="V20" t="s">
        <v>702</v>
      </c>
      <c r="W20" t="s">
        <v>568</v>
      </c>
      <c r="X20" t="s">
        <v>562</v>
      </c>
    </row>
    <row r="21" spans="1:24" x14ac:dyDescent="0.25">
      <c r="A21" t="s">
        <v>20</v>
      </c>
      <c r="D21" t="str">
        <f t="shared" si="0"/>
        <v>20	^	PA-2017-127432	^	02-03-2021	^	07-03-2021	^	Regular	^	AD-10180	^	Dean	^	Dominguez	^	SMB	^	Great Falls	^	Montana	^	59405	^	West	^	TEC-CO-10003236	^	Copiers	^	Canon Image Class D660 Copier	^	2999.95	^	5	^	0	^</v>
      </c>
      <c r="E21" t="s">
        <v>466</v>
      </c>
      <c r="F21" t="s">
        <v>703</v>
      </c>
      <c r="G21" t="s">
        <v>704</v>
      </c>
      <c r="H21" t="s">
        <v>705</v>
      </c>
      <c r="I21" t="s">
        <v>706</v>
      </c>
      <c r="J21" t="s">
        <v>555</v>
      </c>
      <c r="K21" t="s">
        <v>707</v>
      </c>
      <c r="L21" t="s">
        <v>708</v>
      </c>
      <c r="M21" t="s">
        <v>709</v>
      </c>
      <c r="N21" t="s">
        <v>710</v>
      </c>
      <c r="O21" t="s">
        <v>711</v>
      </c>
      <c r="P21" t="s">
        <v>712</v>
      </c>
      <c r="Q21" t="s">
        <v>713</v>
      </c>
      <c r="R21" t="s">
        <v>547</v>
      </c>
      <c r="S21" t="s">
        <v>714</v>
      </c>
      <c r="T21" t="s">
        <v>715</v>
      </c>
      <c r="U21" t="s">
        <v>716</v>
      </c>
      <c r="V21" t="s">
        <v>717</v>
      </c>
      <c r="W21" t="s">
        <v>652</v>
      </c>
      <c r="X21" t="s">
        <v>562</v>
      </c>
    </row>
    <row r="22" spans="1:24" x14ac:dyDescent="0.25">
      <c r="A22" t="s">
        <v>21</v>
      </c>
      <c r="D22" t="str">
        <f t="shared" si="0"/>
        <v>21	^	PA-2017-127432	^	02-03-2021	^	07-03-2021	^	Regular	^	AD-10180	^	Dean	^	Dominguez	^	SMB	^	Great Falls	^	Montana	^	59405	^	West	^	OFF-ST-10004507	^	Storage	^	Advantus Rolling Storage Box	^	51.45	^	3*	^	0	^</v>
      </c>
      <c r="E22" t="s">
        <v>467</v>
      </c>
      <c r="F22" t="s">
        <v>718</v>
      </c>
      <c r="G22" t="s">
        <v>704</v>
      </c>
      <c r="H22" t="s">
        <v>705</v>
      </c>
      <c r="I22" t="s">
        <v>706</v>
      </c>
      <c r="J22" t="s">
        <v>555</v>
      </c>
      <c r="K22" t="s">
        <v>707</v>
      </c>
      <c r="L22" t="s">
        <v>708</v>
      </c>
      <c r="M22" t="s">
        <v>709</v>
      </c>
      <c r="N22" t="s">
        <v>710</v>
      </c>
      <c r="O22" t="s">
        <v>711</v>
      </c>
      <c r="P22" t="s">
        <v>712</v>
      </c>
      <c r="Q22" t="s">
        <v>713</v>
      </c>
      <c r="R22" t="s">
        <v>547</v>
      </c>
      <c r="S22" t="s">
        <v>719</v>
      </c>
      <c r="T22" t="s">
        <v>645</v>
      </c>
      <c r="U22" t="s">
        <v>720</v>
      </c>
      <c r="V22" t="s">
        <v>721</v>
      </c>
      <c r="W22" t="s">
        <v>722</v>
      </c>
      <c r="X22" t="s">
        <v>562</v>
      </c>
    </row>
    <row r="23" spans="1:24" x14ac:dyDescent="0.25">
      <c r="A23" t="s">
        <v>22</v>
      </c>
      <c r="D23" t="str">
        <f t="shared" si="0"/>
        <v>22	^	PA-2017-127432	^	02-03-2021	^	07-03-2021	^	Regular	^	AD-10180	^	Dean	^	Dominguez	^	SMB	^	Great Falls	^	Montana	^	59405	^	West	^	OFF-PA-10001667	^	Paper	^	Great White Multi-Use Recycled Paper (20Lb. and 84 Bright)	^	11.96	^	2	^	0	^</v>
      </c>
      <c r="E23" t="s">
        <v>468</v>
      </c>
      <c r="F23" t="s">
        <v>723</v>
      </c>
      <c r="G23" t="s">
        <v>704</v>
      </c>
      <c r="H23" t="s">
        <v>705</v>
      </c>
      <c r="I23" t="s">
        <v>706</v>
      </c>
      <c r="J23" t="s">
        <v>555</v>
      </c>
      <c r="K23" t="s">
        <v>707</v>
      </c>
      <c r="L23" t="s">
        <v>708</v>
      </c>
      <c r="M23" t="s">
        <v>709</v>
      </c>
      <c r="N23" t="s">
        <v>710</v>
      </c>
      <c r="O23" t="s">
        <v>711</v>
      </c>
      <c r="P23" t="s">
        <v>712</v>
      </c>
      <c r="Q23" t="s">
        <v>713</v>
      </c>
      <c r="R23" t="s">
        <v>547</v>
      </c>
      <c r="S23" t="s">
        <v>724</v>
      </c>
      <c r="T23" t="s">
        <v>604</v>
      </c>
      <c r="U23" t="s">
        <v>725</v>
      </c>
      <c r="V23" t="s">
        <v>726</v>
      </c>
      <c r="W23" t="s">
        <v>568</v>
      </c>
      <c r="X23" t="s">
        <v>562</v>
      </c>
    </row>
    <row r="24" spans="1:24" x14ac:dyDescent="0.25">
      <c r="A24" t="s">
        <v>23</v>
      </c>
      <c r="D24" t="str">
        <f t="shared" si="0"/>
        <v>23	^	PA-2017-127432	^	02-03-2021	^	07-03-2021	^	Regular	^	AD-10180	^	Dean	^	    Dominguez	^	SMB	^	Great Falls	^	Montana	^	59405	^	West	^	OFF-ST-10004459	^	Storage	^	Tennsco Single-Tier Lockers	^	1126.02	^	3	^	0	^</v>
      </c>
      <c r="E24" t="s">
        <v>469</v>
      </c>
      <c r="F24" t="s">
        <v>727</v>
      </c>
      <c r="G24" t="s">
        <v>704</v>
      </c>
      <c r="H24" t="s">
        <v>705</v>
      </c>
      <c r="I24" t="s">
        <v>706</v>
      </c>
      <c r="J24" t="s">
        <v>555</v>
      </c>
      <c r="K24" t="s">
        <v>707</v>
      </c>
      <c r="L24" t="s">
        <v>708</v>
      </c>
      <c r="M24" t="s">
        <v>728</v>
      </c>
      <c r="N24" t="s">
        <v>710</v>
      </c>
      <c r="O24" t="s">
        <v>711</v>
      </c>
      <c r="P24" t="s">
        <v>712</v>
      </c>
      <c r="Q24" t="s">
        <v>713</v>
      </c>
      <c r="R24" t="s">
        <v>547</v>
      </c>
      <c r="S24" t="s">
        <v>729</v>
      </c>
      <c r="T24" t="s">
        <v>645</v>
      </c>
      <c r="U24" t="s">
        <v>730</v>
      </c>
      <c r="V24" t="s">
        <v>731</v>
      </c>
      <c r="W24" t="s">
        <v>601</v>
      </c>
      <c r="X24" t="s">
        <v>562</v>
      </c>
    </row>
    <row r="25" spans="1:24" x14ac:dyDescent="0.25">
      <c r="A25" t="s">
        <v>24</v>
      </c>
      <c r="D25" t="str">
        <f t="shared" si="0"/>
        <v>24	^	PA-2015-157812	^	30-04-2019	^	04-05-2019	^	REGULAR	^	DB-13210	^	Alan	^	Braden	^	Retail	^	Houston	^	Texas	^	77041	^	Central	^	TEC-AC-10000171	^	Accessories	^	Verbatim 25 GB 6x Blu-ray Single Layer Recordable Disc, 25/Pack	^	18.392	^	1	^	0.2	^</v>
      </c>
      <c r="E25" t="s">
        <v>470</v>
      </c>
      <c r="F25" t="s">
        <v>732</v>
      </c>
      <c r="G25" t="s">
        <v>733</v>
      </c>
      <c r="H25" t="s">
        <v>627</v>
      </c>
      <c r="I25" t="s">
        <v>734</v>
      </c>
      <c r="J25" t="s">
        <v>539</v>
      </c>
      <c r="K25" t="s">
        <v>735</v>
      </c>
      <c r="L25" t="s">
        <v>736</v>
      </c>
      <c r="M25" t="s">
        <v>737</v>
      </c>
      <c r="N25" t="s">
        <v>543</v>
      </c>
      <c r="O25" t="s">
        <v>738</v>
      </c>
      <c r="P25" t="s">
        <v>739</v>
      </c>
      <c r="Q25" t="s">
        <v>740</v>
      </c>
      <c r="R25" t="s">
        <v>664</v>
      </c>
      <c r="S25" t="s">
        <v>741</v>
      </c>
      <c r="T25" t="s">
        <v>671</v>
      </c>
      <c r="U25" t="s">
        <v>742</v>
      </c>
      <c r="V25" t="s">
        <v>743</v>
      </c>
      <c r="W25" t="s">
        <v>607</v>
      </c>
      <c r="X25" t="s">
        <v>553</v>
      </c>
    </row>
    <row r="26" spans="1:24" x14ac:dyDescent="0.25">
      <c r="A26" t="s">
        <v>25</v>
      </c>
      <c r="D26" t="str">
        <f t="shared" si="0"/>
        <v>25	^	PA-2015-157812	^	30-04-2019	^	04-05-2019	^	Regular	^	DB-13210	^	Alan	^	Braden	^	Retail	^	Houston	^	Texas	^	77041	^	Central	^	OFF-ST-10000736	^	Storage	^	Carina Double Wide Media Storage Towers in Natural &amp; Black	^	129.568	^	2	^	0.2	^</v>
      </c>
      <c r="E26" t="s">
        <v>471</v>
      </c>
      <c r="F26" t="s">
        <v>744</v>
      </c>
      <c r="G26" t="s">
        <v>733</v>
      </c>
      <c r="H26" t="s">
        <v>627</v>
      </c>
      <c r="I26" t="s">
        <v>734</v>
      </c>
      <c r="J26" t="s">
        <v>555</v>
      </c>
      <c r="K26" t="s">
        <v>735</v>
      </c>
      <c r="L26" t="s">
        <v>736</v>
      </c>
      <c r="M26" t="s">
        <v>737</v>
      </c>
      <c r="N26" t="s">
        <v>543</v>
      </c>
      <c r="O26" t="s">
        <v>738</v>
      </c>
      <c r="P26" t="s">
        <v>739</v>
      </c>
      <c r="Q26" t="s">
        <v>740</v>
      </c>
      <c r="R26" t="s">
        <v>664</v>
      </c>
      <c r="S26" t="s">
        <v>745</v>
      </c>
      <c r="T26" t="s">
        <v>645</v>
      </c>
      <c r="U26" t="s">
        <v>746</v>
      </c>
      <c r="V26" t="s">
        <v>747</v>
      </c>
      <c r="W26" t="s">
        <v>568</v>
      </c>
      <c r="X26" t="s">
        <v>553</v>
      </c>
    </row>
    <row r="27" spans="1:24" x14ac:dyDescent="0.25">
      <c r="A27" t="s">
        <v>26</v>
      </c>
      <c r="D27" t="str">
        <f t="shared" si="0"/>
        <v>26	^	PA-2015-157812	^	30-04-2019	^	04-05-2019	^	Regular	^	DB-13210	^	     Alan	^	Braden	^	Retail	^	Houston	^	Texas	^	77041	^	Central	^	OFF-BI-10000285	^	Binders	^	XtraLife ClearVue Slant-D Ring Binders by Cardinal	^	14.112	^	9	^	0.8	^</v>
      </c>
      <c r="E27" t="s">
        <v>472</v>
      </c>
      <c r="F27" t="s">
        <v>748</v>
      </c>
      <c r="G27" t="s">
        <v>733</v>
      </c>
      <c r="H27" t="s">
        <v>627</v>
      </c>
      <c r="I27" t="s">
        <v>734</v>
      </c>
      <c r="J27" t="s">
        <v>555</v>
      </c>
      <c r="K27" t="s">
        <v>735</v>
      </c>
      <c r="L27" t="s">
        <v>749</v>
      </c>
      <c r="M27" t="s">
        <v>737</v>
      </c>
      <c r="N27" t="s">
        <v>543</v>
      </c>
      <c r="O27" t="s">
        <v>738</v>
      </c>
      <c r="P27" t="s">
        <v>739</v>
      </c>
      <c r="Q27" t="s">
        <v>740</v>
      </c>
      <c r="R27" t="s">
        <v>664</v>
      </c>
      <c r="S27" t="s">
        <v>750</v>
      </c>
      <c r="T27" t="s">
        <v>549</v>
      </c>
      <c r="U27" t="s">
        <v>751</v>
      </c>
      <c r="V27" t="s">
        <v>752</v>
      </c>
      <c r="W27" t="s">
        <v>573</v>
      </c>
      <c r="X27" t="s">
        <v>753</v>
      </c>
    </row>
    <row r="28" spans="1:24" x14ac:dyDescent="0.25">
      <c r="A28" t="s">
        <v>27</v>
      </c>
      <c r="D28" t="str">
        <f t="shared" si="0"/>
        <v>27	^	PA-2017-145142	^	03-03-2021	^	05-03-2021	^	Priority	^	MC-17605	^	Matt	^	Connell	^	Corporate	^	Detroit	^	Michigan	^	48234	^	Central	^	FUR-TA-10001857	^	Tables	^	Balt Solid Wood Rectangular Table	^	210.98	^	2	^	0	^</v>
      </c>
      <c r="E28" t="s">
        <v>473</v>
      </c>
      <c r="F28" t="s">
        <v>754</v>
      </c>
      <c r="G28" t="s">
        <v>755</v>
      </c>
      <c r="H28" t="s">
        <v>756</v>
      </c>
      <c r="I28" t="s">
        <v>757</v>
      </c>
      <c r="J28" t="s">
        <v>669</v>
      </c>
      <c r="K28" t="s">
        <v>758</v>
      </c>
      <c r="L28" t="s">
        <v>759</v>
      </c>
      <c r="M28" t="s">
        <v>760</v>
      </c>
      <c r="N28" t="s">
        <v>581</v>
      </c>
      <c r="O28" t="s">
        <v>761</v>
      </c>
      <c r="P28" t="s">
        <v>762</v>
      </c>
      <c r="Q28" t="s">
        <v>763</v>
      </c>
      <c r="R28" t="s">
        <v>664</v>
      </c>
      <c r="S28" t="s">
        <v>764</v>
      </c>
      <c r="T28" t="s">
        <v>765</v>
      </c>
      <c r="U28" t="s">
        <v>766</v>
      </c>
      <c r="V28" t="s">
        <v>767</v>
      </c>
      <c r="W28" t="s">
        <v>568</v>
      </c>
      <c r="X28" t="s">
        <v>562</v>
      </c>
    </row>
    <row r="29" spans="1:24" x14ac:dyDescent="0.25">
      <c r="A29" t="s">
        <v>28</v>
      </c>
      <c r="D29" t="str">
        <f t="shared" si="0"/>
        <v>28	^	TA-2016-139486	^	29-06-2020	^	01-07-2020	^	Priority	^	LH-17155	^	Paul	^	Haushalter	^	Retail	^	Los Angeles	^	California	^	90032	^	West	^	TEC-PH-10003555	^	Phones	^	Motorola HK250 Universal Bluetooth Headset	^	55.176	^	3	^	0.2	^</v>
      </c>
      <c r="E29" t="s">
        <v>474</v>
      </c>
      <c r="F29" t="s">
        <v>768</v>
      </c>
      <c r="G29" t="s">
        <v>769</v>
      </c>
      <c r="H29" t="s">
        <v>770</v>
      </c>
      <c r="I29" t="s">
        <v>771</v>
      </c>
      <c r="J29" t="s">
        <v>669</v>
      </c>
      <c r="K29" t="s">
        <v>772</v>
      </c>
      <c r="L29" t="s">
        <v>773</v>
      </c>
      <c r="M29" t="s">
        <v>774</v>
      </c>
      <c r="N29" t="s">
        <v>543</v>
      </c>
      <c r="O29" t="s">
        <v>694</v>
      </c>
      <c r="P29" t="s">
        <v>545</v>
      </c>
      <c r="Q29" t="s">
        <v>775</v>
      </c>
      <c r="R29" t="s">
        <v>547</v>
      </c>
      <c r="S29" t="s">
        <v>776</v>
      </c>
      <c r="T29" t="s">
        <v>777</v>
      </c>
      <c r="U29" t="s">
        <v>778</v>
      </c>
      <c r="V29" t="s">
        <v>779</v>
      </c>
      <c r="W29" t="s">
        <v>601</v>
      </c>
      <c r="X29" t="s">
        <v>553</v>
      </c>
    </row>
    <row r="30" spans="1:24" x14ac:dyDescent="0.25">
      <c r="A30" t="s">
        <v>29</v>
      </c>
      <c r="D30" t="str">
        <f t="shared" si="0"/>
        <v>29	^	TA-2016-139486	^	29-06-2020	^	01-07-2020	^	Priority	^	LH-17155	^	Paul	^	Haushalter	^	Retail	^	Los Angeles	^	California	^	90032	^	West	^	TEC-AC-10003832	^	Accessories	^	Imation 16GB Mini TravelDrive USB 2.0 Flash Drive	^	66.26	^	2	^	0	^</v>
      </c>
      <c r="E30" t="s">
        <v>475</v>
      </c>
      <c r="F30" t="s">
        <v>780</v>
      </c>
      <c r="G30" t="s">
        <v>769</v>
      </c>
      <c r="H30" t="s">
        <v>770</v>
      </c>
      <c r="I30" t="s">
        <v>771</v>
      </c>
      <c r="J30" t="s">
        <v>669</v>
      </c>
      <c r="K30" t="s">
        <v>772</v>
      </c>
      <c r="L30" t="s">
        <v>773</v>
      </c>
      <c r="M30" t="s">
        <v>774</v>
      </c>
      <c r="N30" t="s">
        <v>543</v>
      </c>
      <c r="O30" t="s">
        <v>694</v>
      </c>
      <c r="P30" t="s">
        <v>545</v>
      </c>
      <c r="Q30" t="s">
        <v>775</v>
      </c>
      <c r="R30" t="s">
        <v>547</v>
      </c>
      <c r="S30" t="s">
        <v>781</v>
      </c>
      <c r="T30" t="s">
        <v>671</v>
      </c>
      <c r="U30" t="s">
        <v>782</v>
      </c>
      <c r="V30" t="s">
        <v>783</v>
      </c>
      <c r="W30" t="s">
        <v>568</v>
      </c>
      <c r="X30" t="s">
        <v>562</v>
      </c>
    </row>
    <row r="31" spans="1:24" x14ac:dyDescent="0.25">
      <c r="A31" t="s">
        <v>30</v>
      </c>
      <c r="D31" t="str">
        <f t="shared" si="0"/>
        <v>30	^	PA-2015-158792	^	03-02-2020	^	10-02-2020	^	Regular	^	BD-11605	^	Brian	^	Dahlen	^	Retail	^	Lawrence	^	Massachusetts	^	1841	^	East	^	OFF-FA-10002815	^	Fasteners	^	Staples	^	22.2	^	5	^	0	^</v>
      </c>
      <c r="E31" t="s">
        <v>476</v>
      </c>
      <c r="F31" t="s">
        <v>784</v>
      </c>
      <c r="G31" t="s">
        <v>785</v>
      </c>
      <c r="H31" t="s">
        <v>786</v>
      </c>
      <c r="I31" t="s">
        <v>787</v>
      </c>
      <c r="J31" t="s">
        <v>555</v>
      </c>
      <c r="K31" t="s">
        <v>788</v>
      </c>
      <c r="L31" t="s">
        <v>789</v>
      </c>
      <c r="M31" t="s">
        <v>790</v>
      </c>
      <c r="N31" t="s">
        <v>543</v>
      </c>
      <c r="O31" t="s">
        <v>791</v>
      </c>
      <c r="P31" t="s">
        <v>792</v>
      </c>
      <c r="Q31" t="s">
        <v>793</v>
      </c>
      <c r="R31" t="s">
        <v>619</v>
      </c>
      <c r="S31" t="s">
        <v>794</v>
      </c>
      <c r="T31" t="s">
        <v>795</v>
      </c>
      <c r="U31" t="s">
        <v>796</v>
      </c>
      <c r="V31" t="s">
        <v>797</v>
      </c>
      <c r="W31" t="s">
        <v>652</v>
      </c>
      <c r="X31" t="s">
        <v>562</v>
      </c>
    </row>
    <row r="32" spans="1:24" x14ac:dyDescent="0.25">
      <c r="A32" t="s">
        <v>31</v>
      </c>
      <c r="D32" t="str">
        <f t="shared" si="0"/>
        <v>31	^	PA-2017-113558	^	29-11-2021	^	04-12-2021	^	Regular	^	PH-18790	^	     Karen	^	Hirasaki	^	SMB	^	Lakeland	^	Florida	^	33801	^	South	^	FUR-CH-10003379	^	Chairs	^	Global Commerce Series High-Back Swivel/Tilt Chairs	^	683.952	^	3	^	0.2	^</v>
      </c>
      <c r="E32" t="s">
        <v>477</v>
      </c>
      <c r="F32" t="s">
        <v>798</v>
      </c>
      <c r="G32" t="s">
        <v>799</v>
      </c>
      <c r="H32" t="s">
        <v>800</v>
      </c>
      <c r="I32" t="s">
        <v>801</v>
      </c>
      <c r="J32" t="s">
        <v>555</v>
      </c>
      <c r="K32" t="s">
        <v>802</v>
      </c>
      <c r="L32" t="s">
        <v>803</v>
      </c>
      <c r="M32" t="s">
        <v>804</v>
      </c>
      <c r="N32" t="s">
        <v>710</v>
      </c>
      <c r="O32" t="s">
        <v>805</v>
      </c>
      <c r="P32" t="s">
        <v>806</v>
      </c>
      <c r="Q32" t="s">
        <v>807</v>
      </c>
      <c r="R32" t="s">
        <v>634</v>
      </c>
      <c r="S32" t="s">
        <v>808</v>
      </c>
      <c r="T32" t="s">
        <v>565</v>
      </c>
      <c r="U32" t="s">
        <v>809</v>
      </c>
      <c r="V32" t="s">
        <v>810</v>
      </c>
      <c r="W32" t="s">
        <v>601</v>
      </c>
      <c r="X32" t="s">
        <v>553</v>
      </c>
    </row>
    <row r="33" spans="1:24" x14ac:dyDescent="0.25">
      <c r="A33" t="s">
        <v>32</v>
      </c>
      <c r="D33" t="str">
        <f t="shared" si="0"/>
        <v>32	^	PA-2017-113558	^	29-11-2021	^	04-12-2021	^	Regular	^	PH-18790	^	Karen	^	Hirasaki	^	SMB	^	Lakeland	^	Florida	^	33801	^	South	^	FUR-FU-10001756	^	Furnishings	^	Eldon Expressions Desk Accessory, Wood Photo Frame, Mahogany	^	45.696	^	*	^	0.2	^</v>
      </c>
      <c r="E33" t="s">
        <v>478</v>
      </c>
      <c r="F33" t="s">
        <v>811</v>
      </c>
      <c r="G33" t="s">
        <v>799</v>
      </c>
      <c r="H33" t="s">
        <v>800</v>
      </c>
      <c r="I33" t="s">
        <v>801</v>
      </c>
      <c r="J33" t="s">
        <v>555</v>
      </c>
      <c r="K33" t="s">
        <v>802</v>
      </c>
      <c r="L33" t="s">
        <v>812</v>
      </c>
      <c r="M33" t="s">
        <v>804</v>
      </c>
      <c r="N33" t="s">
        <v>710</v>
      </c>
      <c r="O33" t="s">
        <v>805</v>
      </c>
      <c r="P33" t="s">
        <v>806</v>
      </c>
      <c r="Q33" t="s">
        <v>807</v>
      </c>
      <c r="R33" t="s">
        <v>634</v>
      </c>
      <c r="S33" t="s">
        <v>813</v>
      </c>
      <c r="T33" t="s">
        <v>558</v>
      </c>
      <c r="U33" t="s">
        <v>814</v>
      </c>
      <c r="V33" t="s">
        <v>815</v>
      </c>
      <c r="W33" t="s">
        <v>623</v>
      </c>
      <c r="X33" t="s">
        <v>553</v>
      </c>
    </row>
    <row r="34" spans="1:24" x14ac:dyDescent="0.25">
      <c r="A34" t="s">
        <v>33</v>
      </c>
      <c r="D34" t="str">
        <f t="shared" si="0"/>
        <v>33	^	TA-2015-138303	^	12-10-2019	^	16-10-2019	^	REGULAR	^	MG-18145	^	Mike	^	Gockenbach	^	Retail	^	Philadelphia	^	Pennsylvania	^	19134	^	East	^	OFF-ST-10004963	^	Storage	^	Eldon Gobal File Keepers	^	36.336	^	3	^	0.2	^</v>
      </c>
      <c r="E34" t="s">
        <v>479</v>
      </c>
      <c r="F34" t="s">
        <v>816</v>
      </c>
      <c r="G34" t="s">
        <v>817</v>
      </c>
      <c r="H34" t="s">
        <v>818</v>
      </c>
      <c r="I34" t="s">
        <v>819</v>
      </c>
      <c r="J34" t="s">
        <v>539</v>
      </c>
      <c r="K34" t="s">
        <v>820</v>
      </c>
      <c r="L34" t="s">
        <v>821</v>
      </c>
      <c r="M34" t="s">
        <v>822</v>
      </c>
      <c r="N34" t="s">
        <v>543</v>
      </c>
      <c r="O34" t="s">
        <v>823</v>
      </c>
      <c r="P34" t="s">
        <v>824</v>
      </c>
      <c r="Q34" t="s">
        <v>825</v>
      </c>
      <c r="R34" t="s">
        <v>619</v>
      </c>
      <c r="S34" t="s">
        <v>826</v>
      </c>
      <c r="T34" t="s">
        <v>645</v>
      </c>
      <c r="U34" t="s">
        <v>827</v>
      </c>
      <c r="V34" t="s">
        <v>828</v>
      </c>
      <c r="W34" t="s">
        <v>601</v>
      </c>
      <c r="X34" t="s">
        <v>553</v>
      </c>
    </row>
    <row r="35" spans="1:24" x14ac:dyDescent="0.25">
      <c r="A35" t="s">
        <v>34</v>
      </c>
      <c r="D35" t="str">
        <f t="shared" si="0"/>
        <v>34	^	TA-2015-138303	^	12-10-2019	^	16-10-2019	^	Regular	^	MG-18145	^	Mike	^	Gockenbach	^	Retail	^	Philadelphia	^	Pennsylvania	^	19134	^	East	^	OFF-SU-10002881	^	Supplies	^	Martin Yale Chadless Opener Electric Letter Opener	^	666.248	^	1	^	0.2	^</v>
      </c>
      <c r="E35" t="s">
        <v>480</v>
      </c>
      <c r="F35" t="s">
        <v>829</v>
      </c>
      <c r="G35" t="s">
        <v>817</v>
      </c>
      <c r="H35" t="s">
        <v>818</v>
      </c>
      <c r="I35" t="s">
        <v>819</v>
      </c>
      <c r="J35" t="s">
        <v>555</v>
      </c>
      <c r="K35" t="s">
        <v>820</v>
      </c>
      <c r="L35" t="s">
        <v>821</v>
      </c>
      <c r="M35" t="s">
        <v>822</v>
      </c>
      <c r="N35" t="s">
        <v>543</v>
      </c>
      <c r="O35" t="s">
        <v>823</v>
      </c>
      <c r="P35" t="s">
        <v>824</v>
      </c>
      <c r="Q35" t="s">
        <v>825</v>
      </c>
      <c r="R35" t="s">
        <v>619</v>
      </c>
      <c r="S35" t="s">
        <v>830</v>
      </c>
      <c r="T35" t="s">
        <v>831</v>
      </c>
      <c r="U35" t="s">
        <v>832</v>
      </c>
      <c r="V35" t="s">
        <v>833</v>
      </c>
      <c r="W35" t="s">
        <v>607</v>
      </c>
      <c r="X35" t="s">
        <v>553</v>
      </c>
    </row>
    <row r="36" spans="1:24" x14ac:dyDescent="0.25">
      <c r="A36" t="s">
        <v>35</v>
      </c>
      <c r="D36" t="str">
        <f t="shared" si="0"/>
        <v>35	^	TA-2015-138303	^	12-10-2019	^	16-10-2019	^	Regular	^	MG-18145	^	Mike	^	     Gockenbach	^	Retail	^	Philadelphia	^	Pennsylvania	^	19134	^	East	^	OFF-EN-10001335	^	Envelopes	^	White Business Envelopes with Contemporary Seam, Recycled White Business Envelopes	^	52.512	^	6	^	0.2	^</v>
      </c>
      <c r="E36" t="s">
        <v>481</v>
      </c>
      <c r="F36" t="s">
        <v>834</v>
      </c>
      <c r="G36" t="s">
        <v>817</v>
      </c>
      <c r="H36" t="s">
        <v>818</v>
      </c>
      <c r="I36" t="s">
        <v>819</v>
      </c>
      <c r="J36" t="s">
        <v>555</v>
      </c>
      <c r="K36" t="s">
        <v>820</v>
      </c>
      <c r="L36" t="s">
        <v>821</v>
      </c>
      <c r="M36" t="s">
        <v>835</v>
      </c>
      <c r="N36" t="s">
        <v>543</v>
      </c>
      <c r="O36" t="s">
        <v>823</v>
      </c>
      <c r="P36" t="s">
        <v>824</v>
      </c>
      <c r="Q36" t="s">
        <v>825</v>
      </c>
      <c r="R36" t="s">
        <v>619</v>
      </c>
      <c r="S36" t="s">
        <v>836</v>
      </c>
      <c r="T36" t="s">
        <v>837</v>
      </c>
      <c r="U36" t="s">
        <v>838</v>
      </c>
      <c r="V36" t="s">
        <v>839</v>
      </c>
      <c r="W36" t="s">
        <v>840</v>
      </c>
      <c r="X36" t="s">
        <v>553</v>
      </c>
    </row>
    <row r="37" spans="1:24" x14ac:dyDescent="0.25">
      <c r="A37" t="s">
        <v>36</v>
      </c>
      <c r="D37" t="str">
        <f t="shared" si="0"/>
        <v>36	^	PA-2015-102848	^	16-12-2019	^	18-12-2019	^	Fast	^	KB-16240	^	Patricia	^	Bern	^	Corporate	^	Los Angeles	^	California	^	90036	^	West	^	FUR-CH-10000595	^	Chairs	^	Safco Contoured Stacking Chairs	^	190.72	^	1	^	0.2	^</v>
      </c>
      <c r="E37" t="s">
        <v>482</v>
      </c>
      <c r="F37" t="s">
        <v>841</v>
      </c>
      <c r="G37" t="s">
        <v>842</v>
      </c>
      <c r="H37" t="s">
        <v>843</v>
      </c>
      <c r="I37" t="s">
        <v>844</v>
      </c>
      <c r="J37" t="s">
        <v>612</v>
      </c>
      <c r="K37" t="s">
        <v>845</v>
      </c>
      <c r="L37" t="s">
        <v>846</v>
      </c>
      <c r="M37" t="s">
        <v>847</v>
      </c>
      <c r="N37" t="s">
        <v>581</v>
      </c>
      <c r="O37" t="s">
        <v>694</v>
      </c>
      <c r="P37" t="s">
        <v>545</v>
      </c>
      <c r="Q37" t="s">
        <v>848</v>
      </c>
      <c r="R37" t="s">
        <v>547</v>
      </c>
      <c r="S37" t="s">
        <v>849</v>
      </c>
      <c r="T37" t="s">
        <v>565</v>
      </c>
      <c r="U37" t="s">
        <v>850</v>
      </c>
      <c r="V37" t="s">
        <v>851</v>
      </c>
      <c r="W37" t="s">
        <v>607</v>
      </c>
      <c r="X37" t="s">
        <v>553</v>
      </c>
    </row>
    <row r="38" spans="1:24" x14ac:dyDescent="0.25">
      <c r="A38" t="s">
        <v>37</v>
      </c>
      <c r="D38" t="str">
        <f t="shared" si="0"/>
        <v>37	^	TA-2017-129441	^	16-10-2021	^	20-10-2021	^	Regular	^	JC-15340	^	Jasper	^	Cacioppo	^	Retail	^	Los Angeles	^	California	^	90032	^	West	^	FUR-FU-10000448	^	Furnishings	^	Tenex Chairmats For Use With Carpeted Floors	^	47.94	^	3	^	0	^</v>
      </c>
      <c r="E38" t="s">
        <v>483</v>
      </c>
      <c r="F38" t="s">
        <v>852</v>
      </c>
      <c r="G38" t="s">
        <v>853</v>
      </c>
      <c r="H38" t="s">
        <v>854</v>
      </c>
      <c r="I38" t="s">
        <v>855</v>
      </c>
      <c r="J38" t="s">
        <v>555</v>
      </c>
      <c r="K38" t="s">
        <v>856</v>
      </c>
      <c r="L38" t="s">
        <v>857</v>
      </c>
      <c r="M38" t="s">
        <v>858</v>
      </c>
      <c r="N38" t="s">
        <v>543</v>
      </c>
      <c r="O38" t="s">
        <v>694</v>
      </c>
      <c r="P38" t="s">
        <v>545</v>
      </c>
      <c r="Q38" t="s">
        <v>775</v>
      </c>
      <c r="R38" t="s">
        <v>547</v>
      </c>
      <c r="S38" t="s">
        <v>859</v>
      </c>
      <c r="T38" t="s">
        <v>558</v>
      </c>
      <c r="U38" t="s">
        <v>860</v>
      </c>
      <c r="V38" t="s">
        <v>861</v>
      </c>
      <c r="W38" t="s">
        <v>601</v>
      </c>
      <c r="X38" t="s">
        <v>562</v>
      </c>
    </row>
    <row r="39" spans="1:24" x14ac:dyDescent="0.25">
      <c r="A39" t="s">
        <v>38</v>
      </c>
      <c r="D39" t="str">
        <f t="shared" si="0"/>
        <v>38	^	PA-2016-168753	^	07-07-2020	^	10-07-2020	^	Fast	^	RL-19615	^	Mark	^	Lucas	^	Retail	^	Montgomery	^	Alabama	^	36116	^	South	^	TEC-PH-10000984	^	Phones	^	Panasonic KX-TG9471B	^	979.95	^	5	^	0	^</v>
      </c>
      <c r="E39" t="s">
        <v>484</v>
      </c>
      <c r="F39" t="s">
        <v>862</v>
      </c>
      <c r="G39" t="s">
        <v>863</v>
      </c>
      <c r="H39" t="s">
        <v>864</v>
      </c>
      <c r="I39" t="s">
        <v>865</v>
      </c>
      <c r="J39" t="s">
        <v>612</v>
      </c>
      <c r="K39" t="s">
        <v>866</v>
      </c>
      <c r="L39" t="s">
        <v>867</v>
      </c>
      <c r="M39" t="s">
        <v>868</v>
      </c>
      <c r="N39" t="s">
        <v>543</v>
      </c>
      <c r="O39" t="s">
        <v>869</v>
      </c>
      <c r="P39" t="s">
        <v>870</v>
      </c>
      <c r="Q39" t="s">
        <v>871</v>
      </c>
      <c r="R39" t="s">
        <v>634</v>
      </c>
      <c r="S39" t="s">
        <v>872</v>
      </c>
      <c r="T39" t="s">
        <v>777</v>
      </c>
      <c r="U39" t="s">
        <v>873</v>
      </c>
      <c r="V39" t="s">
        <v>874</v>
      </c>
      <c r="W39" t="s">
        <v>652</v>
      </c>
      <c r="X39" t="s">
        <v>562</v>
      </c>
    </row>
    <row r="40" spans="1:24" x14ac:dyDescent="0.25">
      <c r="A40" t="s">
        <v>39</v>
      </c>
      <c r="D40" t="str">
        <f t="shared" si="0"/>
        <v>39	^	PA-2016-168753	^	07-07-2020	^	10-07-2020	^	Fast	^	RL-19615	^	Mark	^	Lucas	^	Retail	^	Montgomery	^	Alabama	^	36116	^	South	^	OFF-BI-10002557	^	Binders	^	Presstex Flexible Ring Binders	^	22.75	^	5	^	0	^</v>
      </c>
      <c r="E40" t="s">
        <v>485</v>
      </c>
      <c r="F40" t="s">
        <v>875</v>
      </c>
      <c r="G40" t="s">
        <v>863</v>
      </c>
      <c r="H40" t="s">
        <v>864</v>
      </c>
      <c r="I40" t="s">
        <v>865</v>
      </c>
      <c r="J40" t="s">
        <v>612</v>
      </c>
      <c r="K40" t="s">
        <v>866</v>
      </c>
      <c r="L40" t="s">
        <v>867</v>
      </c>
      <c r="M40" t="s">
        <v>868</v>
      </c>
      <c r="N40" t="s">
        <v>543</v>
      </c>
      <c r="O40" t="s">
        <v>869</v>
      </c>
      <c r="P40" t="s">
        <v>870</v>
      </c>
      <c r="Q40" t="s">
        <v>871</v>
      </c>
      <c r="R40" t="s">
        <v>634</v>
      </c>
      <c r="S40" t="s">
        <v>876</v>
      </c>
      <c r="T40" t="s">
        <v>549</v>
      </c>
      <c r="U40" t="s">
        <v>877</v>
      </c>
      <c r="V40" t="s">
        <v>878</v>
      </c>
      <c r="W40" t="s">
        <v>652</v>
      </c>
      <c r="X40" t="s">
        <v>562</v>
      </c>
    </row>
    <row r="41" spans="1:24" x14ac:dyDescent="0.25">
      <c r="A41" t="s">
        <v>40</v>
      </c>
      <c r="D41" t="str">
        <f t="shared" si="0"/>
        <v>40	^	PA-2016-126613	^	18-08-2020	^	24-08-2020	^	Regular	^	AA-10375	^	Allen	^	Armold	^	Retail	^	Mesa	^	Arizona	^	85204	^	West	^	OFF-ST-10001325	^	Storage	^	Sterilite Officeware Hinged File Box	^	16.768	^	2	^	0.2	^</v>
      </c>
      <c r="E41" t="s">
        <v>486</v>
      </c>
      <c r="F41" t="s">
        <v>879</v>
      </c>
      <c r="G41" t="s">
        <v>880</v>
      </c>
      <c r="H41" t="s">
        <v>881</v>
      </c>
      <c r="I41" t="s">
        <v>882</v>
      </c>
      <c r="J41" t="s">
        <v>555</v>
      </c>
      <c r="K41" t="s">
        <v>883</v>
      </c>
      <c r="L41" t="s">
        <v>884</v>
      </c>
      <c r="M41" t="s">
        <v>885</v>
      </c>
      <c r="N41" t="s">
        <v>543</v>
      </c>
      <c r="O41" t="s">
        <v>886</v>
      </c>
      <c r="P41" t="s">
        <v>887</v>
      </c>
      <c r="Q41" t="s">
        <v>888</v>
      </c>
      <c r="R41" t="s">
        <v>547</v>
      </c>
      <c r="S41" t="s">
        <v>889</v>
      </c>
      <c r="T41" t="s">
        <v>645</v>
      </c>
      <c r="U41" t="s">
        <v>890</v>
      </c>
      <c r="V41" t="s">
        <v>891</v>
      </c>
      <c r="W41" t="s">
        <v>568</v>
      </c>
      <c r="X41" t="s">
        <v>553</v>
      </c>
    </row>
    <row r="42" spans="1:24" x14ac:dyDescent="0.25">
      <c r="A42" t="s">
        <v>41</v>
      </c>
      <c r="D42" t="str">
        <f t="shared" si="0"/>
        <v>41	^	TA-2017-122637	^	12-10-2021	^	17-10-2021	^	Fast	^	EP-13915	^	Emily	^	     Phan	^	Retail	^	Chicago	^	Illinois	^	60653	^	Central	^	OFF-BI-10002429	^	Binders	^	Premier Elliptical Ring Binder, Black	^	42.616	^	7	^	0.8	^</v>
      </c>
      <c r="E42" t="s">
        <v>487</v>
      </c>
      <c r="F42" t="s">
        <v>892</v>
      </c>
      <c r="G42" t="s">
        <v>893</v>
      </c>
      <c r="H42" t="s">
        <v>894</v>
      </c>
      <c r="I42" t="s">
        <v>895</v>
      </c>
      <c r="J42" t="s">
        <v>612</v>
      </c>
      <c r="K42" t="s">
        <v>896</v>
      </c>
      <c r="L42" t="s">
        <v>897</v>
      </c>
      <c r="M42" t="s">
        <v>898</v>
      </c>
      <c r="N42" t="s">
        <v>543</v>
      </c>
      <c r="O42" t="s">
        <v>899</v>
      </c>
      <c r="P42" t="s">
        <v>900</v>
      </c>
      <c r="Q42" t="s">
        <v>901</v>
      </c>
      <c r="R42" t="s">
        <v>664</v>
      </c>
      <c r="S42" t="s">
        <v>902</v>
      </c>
      <c r="T42" t="s">
        <v>549</v>
      </c>
      <c r="U42" t="s">
        <v>903</v>
      </c>
      <c r="V42" t="s">
        <v>904</v>
      </c>
      <c r="W42" t="s">
        <v>905</v>
      </c>
      <c r="X42" t="s">
        <v>753</v>
      </c>
    </row>
    <row r="43" spans="1:24" x14ac:dyDescent="0.25">
      <c r="A43" t="s">
        <v>42</v>
      </c>
      <c r="D43" t="str">
        <f t="shared" si="0"/>
        <v>42	^	PA-2015-147851	^	11-01-2020	^	16-01-2020	^	Regular	^	MP-17470	^	Luke	^	Packer	^	SMB	^	New York City	^	New York	^	10009	^	East	^	OFF-BI-10004528	^	Binders	^	Cardinal Poly Pocket Divider Pockets for Ring Binders	^	10.752	^	4	^	0.2	^</v>
      </c>
      <c r="E43" t="s">
        <v>488</v>
      </c>
      <c r="F43" t="s">
        <v>906</v>
      </c>
      <c r="G43" t="s">
        <v>907</v>
      </c>
      <c r="H43" t="s">
        <v>908</v>
      </c>
      <c r="I43" t="s">
        <v>909</v>
      </c>
      <c r="J43" t="s">
        <v>555</v>
      </c>
      <c r="K43" t="s">
        <v>910</v>
      </c>
      <c r="L43" t="s">
        <v>679</v>
      </c>
      <c r="M43" t="s">
        <v>911</v>
      </c>
      <c r="N43" t="s">
        <v>710</v>
      </c>
      <c r="O43" t="s">
        <v>616</v>
      </c>
      <c r="P43" t="s">
        <v>617</v>
      </c>
      <c r="Q43" t="s">
        <v>912</v>
      </c>
      <c r="R43" t="s">
        <v>619</v>
      </c>
      <c r="S43" t="s">
        <v>913</v>
      </c>
      <c r="T43" t="s">
        <v>549</v>
      </c>
      <c r="U43" t="s">
        <v>914</v>
      </c>
      <c r="V43" t="s">
        <v>915</v>
      </c>
      <c r="W43" t="s">
        <v>916</v>
      </c>
      <c r="X43" t="s">
        <v>553</v>
      </c>
    </row>
    <row r="44" spans="1:24" x14ac:dyDescent="0.25">
      <c r="A44" t="s">
        <v>43</v>
      </c>
      <c r="D44" t="str">
        <f t="shared" si="0"/>
        <v>43	^	PA-2015-134894	^	15-01-2020	^	19-01-2020	^	Regular	^	DK-12985	^	Danny	^	Koutras	^	Retail	^	Henderson	^	Kentucky	^	42420	^	South	^	OFF-AP-10001271	^	Appliances	^	Eureka The Boss Cordless Rechargeable Stick Vac	^	152.94	^	3	^	0	^</v>
      </c>
      <c r="E44" t="s">
        <v>489</v>
      </c>
      <c r="F44" t="s">
        <v>917</v>
      </c>
      <c r="G44" t="s">
        <v>918</v>
      </c>
      <c r="H44" t="s">
        <v>919</v>
      </c>
      <c r="I44" t="s">
        <v>920</v>
      </c>
      <c r="J44" t="s">
        <v>555</v>
      </c>
      <c r="K44" t="s">
        <v>921</v>
      </c>
      <c r="L44" t="s">
        <v>922</v>
      </c>
      <c r="M44" t="s">
        <v>923</v>
      </c>
      <c r="N44" t="s">
        <v>543</v>
      </c>
      <c r="O44" t="s">
        <v>924</v>
      </c>
      <c r="P44" t="s">
        <v>925</v>
      </c>
      <c r="Q44" t="s">
        <v>926</v>
      </c>
      <c r="R44" t="s">
        <v>634</v>
      </c>
      <c r="S44" t="s">
        <v>927</v>
      </c>
      <c r="T44" t="s">
        <v>928</v>
      </c>
      <c r="U44" t="s">
        <v>929</v>
      </c>
      <c r="V44" t="s">
        <v>930</v>
      </c>
      <c r="W44" t="s">
        <v>601</v>
      </c>
      <c r="X44" t="s">
        <v>562</v>
      </c>
    </row>
    <row r="45" spans="1:24" x14ac:dyDescent="0.25">
      <c r="A45" t="s">
        <v>44</v>
      </c>
      <c r="D45" t="str">
        <f t="shared" si="0"/>
        <v>44	^	PA-2015-134894	^	15-01-2020	^	19-01-2020	^	Regular	^	DK-12985	^	Danny	^	Koutras	^	Retail	^	Henderson	^	Kentucky	^	42420	^	South	^	FUR-CH-10002647	^	Chairs	^	Situations Contoured Folding Chairs, 4/Set	^	283.92	^	4	^	0	^</v>
      </c>
      <c r="E45" t="s">
        <v>490</v>
      </c>
      <c r="F45" t="s">
        <v>931</v>
      </c>
      <c r="G45" t="s">
        <v>918</v>
      </c>
      <c r="H45" t="s">
        <v>919</v>
      </c>
      <c r="I45" t="s">
        <v>920</v>
      </c>
      <c r="J45" t="s">
        <v>555</v>
      </c>
      <c r="K45" t="s">
        <v>921</v>
      </c>
      <c r="L45" t="s">
        <v>922</v>
      </c>
      <c r="M45" t="s">
        <v>923</v>
      </c>
      <c r="N45" t="s">
        <v>543</v>
      </c>
      <c r="O45" t="s">
        <v>924</v>
      </c>
      <c r="P45" t="s">
        <v>925</v>
      </c>
      <c r="Q45" t="s">
        <v>926</v>
      </c>
      <c r="R45" t="s">
        <v>634</v>
      </c>
      <c r="S45" t="s">
        <v>932</v>
      </c>
      <c r="T45" t="s">
        <v>565</v>
      </c>
      <c r="U45" t="s">
        <v>933</v>
      </c>
      <c r="V45" t="s">
        <v>934</v>
      </c>
      <c r="W45" t="s">
        <v>916</v>
      </c>
      <c r="X45" t="s">
        <v>562</v>
      </c>
    </row>
    <row r="46" spans="1:24" x14ac:dyDescent="0.25">
      <c r="A46" t="s">
        <v>45</v>
      </c>
      <c r="D46" t="str">
        <f t="shared" si="0"/>
        <v>45	^	PA-2014-140795	^	12-03-2018	^	14-03-2018	^	Priority	^	BD-11500	^	Bradley	^	Drucker	^	Retail	^	Green Bay	^	Wisconsin	^	54302	^	Central	^	TEC-AC-10001432	^	Accessories	^	Enermax Aurora Lite Keyboard	^	468.9	^	6	^	0	^</v>
      </c>
      <c r="E46" t="s">
        <v>491</v>
      </c>
      <c r="F46" t="s">
        <v>935</v>
      </c>
      <c r="G46" t="s">
        <v>936</v>
      </c>
      <c r="H46" t="s">
        <v>937</v>
      </c>
      <c r="I46" t="s">
        <v>938</v>
      </c>
      <c r="J46" t="s">
        <v>669</v>
      </c>
      <c r="K46" t="s">
        <v>939</v>
      </c>
      <c r="L46" t="s">
        <v>659</v>
      </c>
      <c r="M46" t="s">
        <v>940</v>
      </c>
      <c r="N46" t="s">
        <v>543</v>
      </c>
      <c r="O46" t="s">
        <v>941</v>
      </c>
      <c r="P46" t="s">
        <v>942</v>
      </c>
      <c r="Q46" t="s">
        <v>943</v>
      </c>
      <c r="R46" t="s">
        <v>664</v>
      </c>
      <c r="S46" t="s">
        <v>944</v>
      </c>
      <c r="T46" t="s">
        <v>671</v>
      </c>
      <c r="U46" t="s">
        <v>945</v>
      </c>
      <c r="V46" t="s">
        <v>946</v>
      </c>
      <c r="W46" t="s">
        <v>840</v>
      </c>
      <c r="X46" t="s">
        <v>562</v>
      </c>
    </row>
    <row r="47" spans="1:24" x14ac:dyDescent="0.25">
      <c r="A47" t="s">
        <v>46</v>
      </c>
      <c r="D47" t="str">
        <f t="shared" si="0"/>
        <v>46	^	PA-2016-136924	^	22-08-2020	^	25-08-2020	^	PRIORITY	^	ES-14080	^	Erin	^	Smith	^	Corporate	^	Tucson	^	Arizona	^	85705	^	West	^	TEC-PH-10002262	^	Phones	^	LG Electronics Tone+ HBS-730 Bluetooth Headset	^	380.864	^	*	^	0.2	^</v>
      </c>
      <c r="E47" t="s">
        <v>492</v>
      </c>
      <c r="F47" t="s">
        <v>947</v>
      </c>
      <c r="G47" t="s">
        <v>948</v>
      </c>
      <c r="H47" t="s">
        <v>949</v>
      </c>
      <c r="I47" t="s">
        <v>950</v>
      </c>
      <c r="J47" t="s">
        <v>657</v>
      </c>
      <c r="K47" t="s">
        <v>951</v>
      </c>
      <c r="L47" t="s">
        <v>952</v>
      </c>
      <c r="M47" t="s">
        <v>660</v>
      </c>
      <c r="N47" t="s">
        <v>581</v>
      </c>
      <c r="O47" t="s">
        <v>953</v>
      </c>
      <c r="P47" t="s">
        <v>887</v>
      </c>
      <c r="Q47" t="s">
        <v>954</v>
      </c>
      <c r="R47" t="s">
        <v>547</v>
      </c>
      <c r="S47" t="s">
        <v>955</v>
      </c>
      <c r="T47" t="s">
        <v>777</v>
      </c>
      <c r="U47" t="s">
        <v>956</v>
      </c>
      <c r="V47" t="s">
        <v>957</v>
      </c>
      <c r="W47" t="s">
        <v>623</v>
      </c>
      <c r="X47" t="s">
        <v>553</v>
      </c>
    </row>
    <row r="48" spans="1:24" x14ac:dyDescent="0.25">
      <c r="A48" t="s">
        <v>47</v>
      </c>
      <c r="D48" t="str">
        <f t="shared" si="0"/>
        <v>47	^	TA-2015-120161	^	26-01-2020	^	31-01-2020	^	Regular	^	LM-17065	^	Liz	^	MacKendrick	^	Retail	^	Springfield	^	Ohio	^	45503	^	East	^	OFF-ST-10001809	^	Storage	^	Fellowes Officeware Wire Shelving	^	646.776	^	9*	^	0.2	^</v>
      </c>
      <c r="E48" t="s">
        <v>493</v>
      </c>
      <c r="F48" t="s">
        <v>958</v>
      </c>
      <c r="G48" t="s">
        <v>959</v>
      </c>
      <c r="H48" t="s">
        <v>960</v>
      </c>
      <c r="I48" t="s">
        <v>961</v>
      </c>
      <c r="J48" t="s">
        <v>555</v>
      </c>
      <c r="K48" t="s">
        <v>962</v>
      </c>
      <c r="L48" t="s">
        <v>963</v>
      </c>
      <c r="M48" t="s">
        <v>964</v>
      </c>
      <c r="N48" t="s">
        <v>543</v>
      </c>
      <c r="O48" t="s">
        <v>965</v>
      </c>
      <c r="P48" t="s">
        <v>682</v>
      </c>
      <c r="Q48" t="s">
        <v>966</v>
      </c>
      <c r="R48" t="s">
        <v>619</v>
      </c>
      <c r="S48" t="s">
        <v>967</v>
      </c>
      <c r="T48" t="s">
        <v>645</v>
      </c>
      <c r="U48" t="s">
        <v>968</v>
      </c>
      <c r="V48" t="s">
        <v>969</v>
      </c>
      <c r="W48" t="s">
        <v>970</v>
      </c>
      <c r="X48" t="s">
        <v>553</v>
      </c>
    </row>
    <row r="49" spans="1:24" x14ac:dyDescent="0.25">
      <c r="A49" t="s">
        <v>48</v>
      </c>
      <c r="D49" t="str">
        <f t="shared" si="0"/>
        <v>48	^	PA-2014-103849	^	19-06-2018	^	24-06-2018	^	REGULAR	^	PG-18895	^	Paul	^	    Gonzalez	^	Retail	^	Fort Worth	^	Texas	^	76106	^	Central	^	TEC-AC-10001465	^	Accessories	^	SanDisk Cruzer 64 GB USB Flash Drive	^	58.112	^	2	^	0.2	^</v>
      </c>
      <c r="E49" t="s">
        <v>494</v>
      </c>
      <c r="F49" t="s">
        <v>971</v>
      </c>
      <c r="G49" t="s">
        <v>972</v>
      </c>
      <c r="H49" t="s">
        <v>973</v>
      </c>
      <c r="I49" t="s">
        <v>974</v>
      </c>
      <c r="J49" t="s">
        <v>539</v>
      </c>
      <c r="K49" t="s">
        <v>975</v>
      </c>
      <c r="L49" t="s">
        <v>773</v>
      </c>
      <c r="M49" t="s">
        <v>976</v>
      </c>
      <c r="N49" t="s">
        <v>543</v>
      </c>
      <c r="O49" t="s">
        <v>977</v>
      </c>
      <c r="P49" t="s">
        <v>739</v>
      </c>
      <c r="Q49" t="s">
        <v>978</v>
      </c>
      <c r="R49" t="s">
        <v>664</v>
      </c>
      <c r="S49" t="s">
        <v>979</v>
      </c>
      <c r="T49" t="s">
        <v>671</v>
      </c>
      <c r="U49" t="s">
        <v>980</v>
      </c>
      <c r="V49" t="s">
        <v>981</v>
      </c>
      <c r="W49" t="s">
        <v>568</v>
      </c>
      <c r="X49" t="s">
        <v>553</v>
      </c>
    </row>
    <row r="50" spans="1:24" x14ac:dyDescent="0.25">
      <c r="A50" t="s">
        <v>49</v>
      </c>
      <c r="D50" t="str">
        <f t="shared" si="0"/>
        <v>49	^	PA-2014-103849	^	19-06-2018	^	24-06-2018	^	Regular	^	PG-18895	^	Paul	^	      Gonzalez	^	Retail	^	Fort Worth	^	Texas	^	76106	^	Central	^	TEC-PH-10002597	^	Phones	^	Xblue XB-1670-86 X16 Small Office Telephone - Titanium	^	100.792	^	1	^	0.2	^</v>
      </c>
      <c r="E50" t="s">
        <v>495</v>
      </c>
      <c r="F50" t="s">
        <v>982</v>
      </c>
      <c r="G50" t="s">
        <v>972</v>
      </c>
      <c r="H50" t="s">
        <v>973</v>
      </c>
      <c r="I50" t="s">
        <v>974</v>
      </c>
      <c r="J50" t="s">
        <v>555</v>
      </c>
      <c r="K50" t="s">
        <v>975</v>
      </c>
      <c r="L50" t="s">
        <v>773</v>
      </c>
      <c r="M50" t="s">
        <v>983</v>
      </c>
      <c r="N50" t="s">
        <v>543</v>
      </c>
      <c r="O50" t="s">
        <v>977</v>
      </c>
      <c r="P50" t="s">
        <v>739</v>
      </c>
      <c r="Q50" t="s">
        <v>978</v>
      </c>
      <c r="R50" t="s">
        <v>664</v>
      </c>
      <c r="S50" t="s">
        <v>984</v>
      </c>
      <c r="T50" t="s">
        <v>777</v>
      </c>
      <c r="U50" t="s">
        <v>985</v>
      </c>
      <c r="V50" t="s">
        <v>986</v>
      </c>
      <c r="W50" t="s">
        <v>607</v>
      </c>
      <c r="X50" t="s">
        <v>553</v>
      </c>
    </row>
    <row r="51" spans="1:24" x14ac:dyDescent="0.25">
      <c r="A51" t="s">
        <v>50</v>
      </c>
      <c r="D51" t="str">
        <f t="shared" si="0"/>
        <v>50	^	PA-2014-103849	^	19-06-2018	^	24-06-2018	^	Regular	^	PG-18895	^	Paul	^	        Gonzalez	^	Retail	^	Fort Worth	^	Texas	^	76106	^	Central	^	FUR-FU-10000723	^	Furnishings	^	Deflect-o EconoMat Studded, No Bevel Mat for Low Pile Carpeting	^	66.112	^	4	^	0.6	^</v>
      </c>
      <c r="E51" t="s">
        <v>496</v>
      </c>
      <c r="F51" t="s">
        <v>987</v>
      </c>
      <c r="G51" t="s">
        <v>972</v>
      </c>
      <c r="H51" t="s">
        <v>973</v>
      </c>
      <c r="I51" t="s">
        <v>974</v>
      </c>
      <c r="J51" t="s">
        <v>555</v>
      </c>
      <c r="K51" t="s">
        <v>975</v>
      </c>
      <c r="L51" t="s">
        <v>773</v>
      </c>
      <c r="M51" t="s">
        <v>988</v>
      </c>
      <c r="N51" t="s">
        <v>543</v>
      </c>
      <c r="O51" t="s">
        <v>977</v>
      </c>
      <c r="P51" t="s">
        <v>739</v>
      </c>
      <c r="Q51" t="s">
        <v>978</v>
      </c>
      <c r="R51" t="s">
        <v>664</v>
      </c>
      <c r="S51" t="s">
        <v>989</v>
      </c>
      <c r="T51" t="s">
        <v>558</v>
      </c>
      <c r="U51" t="s">
        <v>990</v>
      </c>
      <c r="V51" t="s">
        <v>991</v>
      </c>
      <c r="W51" t="s">
        <v>916</v>
      </c>
      <c r="X51" t="s">
        <v>992</v>
      </c>
    </row>
    <row r="52" spans="1:24" x14ac:dyDescent="0.25">
      <c r="A52" t="s">
        <v>51</v>
      </c>
      <c r="D52" t="str">
        <f t="shared" si="0"/>
        <v>51	^	PA-2017-162929	^	28-12-2021	^	31-12-2021	^	Priority	^	AS-10135	^	Bill	^	Shami	^	SMB	^	New York City	^	New York	^	10035	^	East	^	OFF-BI-10000404	^	Binders	^	Avery Printable Repositionable Plastic Tabs	^	41.28	^	6	^	0.2	^</v>
      </c>
      <c r="E52" t="s">
        <v>497</v>
      </c>
      <c r="F52" t="s">
        <v>993</v>
      </c>
      <c r="G52" t="s">
        <v>994</v>
      </c>
      <c r="H52" t="s">
        <v>995</v>
      </c>
      <c r="I52" t="s">
        <v>996</v>
      </c>
      <c r="J52" t="s">
        <v>669</v>
      </c>
      <c r="K52" t="s">
        <v>997</v>
      </c>
      <c r="L52" t="s">
        <v>579</v>
      </c>
      <c r="M52" t="s">
        <v>998</v>
      </c>
      <c r="N52" t="s">
        <v>710</v>
      </c>
      <c r="O52" t="s">
        <v>616</v>
      </c>
      <c r="P52" t="s">
        <v>617</v>
      </c>
      <c r="Q52" t="s">
        <v>999</v>
      </c>
      <c r="R52" t="s">
        <v>619</v>
      </c>
      <c r="S52" t="s">
        <v>1000</v>
      </c>
      <c r="T52" t="s">
        <v>549</v>
      </c>
      <c r="U52" t="s">
        <v>1001</v>
      </c>
      <c r="V52" t="s">
        <v>1002</v>
      </c>
      <c r="W52" t="s">
        <v>840</v>
      </c>
      <c r="X52" t="s">
        <v>553</v>
      </c>
    </row>
    <row r="53" spans="1:24" x14ac:dyDescent="0.25">
      <c r="A53" t="s">
        <v>52</v>
      </c>
      <c r="D53" t="str">
        <f t="shared" si="0"/>
        <v>52	^	PA-2017-162929	^	28-12-2021	^	31-12-2021	^	PRIORITY	^	AS-10135	^	Bill	^	Shami	^	SMB	^	New York City	^	New York	^	10035	^	East	^	OFF-PA-10002986	^	Paper	^	Xerox 1898	^	13.36	^	2	^	0	^</v>
      </c>
      <c r="E53" t="s">
        <v>498</v>
      </c>
      <c r="F53" t="s">
        <v>1003</v>
      </c>
      <c r="G53" t="s">
        <v>994</v>
      </c>
      <c r="H53" t="s">
        <v>995</v>
      </c>
      <c r="I53" t="s">
        <v>996</v>
      </c>
      <c r="J53" t="s">
        <v>657</v>
      </c>
      <c r="K53" t="s">
        <v>997</v>
      </c>
      <c r="L53" t="s">
        <v>579</v>
      </c>
      <c r="M53" t="s">
        <v>998</v>
      </c>
      <c r="N53" t="s">
        <v>710</v>
      </c>
      <c r="O53" t="s">
        <v>616</v>
      </c>
      <c r="P53" t="s">
        <v>617</v>
      </c>
      <c r="Q53" t="s">
        <v>999</v>
      </c>
      <c r="R53" t="s">
        <v>619</v>
      </c>
      <c r="S53" t="s">
        <v>1004</v>
      </c>
      <c r="T53" t="s">
        <v>604</v>
      </c>
      <c r="U53" t="s">
        <v>1005</v>
      </c>
      <c r="V53" t="s">
        <v>1006</v>
      </c>
      <c r="W53" t="s">
        <v>568</v>
      </c>
      <c r="X53" t="s">
        <v>562</v>
      </c>
    </row>
    <row r="54" spans="1:24" x14ac:dyDescent="0.25">
      <c r="A54" t="s">
        <v>53</v>
      </c>
      <c r="D54" t="str">
        <f t="shared" si="0"/>
        <v>53	^	PA-2015-113173	^	24-12-2019	^	26-12-2019	^	Fast	^	DK-13225	^	Ronny	^	Katz	^	Corporate	^	Chicago	^	Illinois	^	60653	^	Central	^	OFF-ST-10000604	^	Storage	^	Home/Office Personal File Carts	^	250.272	^	9	^	0.2	^</v>
      </c>
      <c r="E54" t="s">
        <v>499</v>
      </c>
      <c r="F54" t="s">
        <v>1007</v>
      </c>
      <c r="G54" t="s">
        <v>1008</v>
      </c>
      <c r="H54" t="s">
        <v>1009</v>
      </c>
      <c r="I54" t="s">
        <v>1010</v>
      </c>
      <c r="J54" t="s">
        <v>612</v>
      </c>
      <c r="K54" t="s">
        <v>1011</v>
      </c>
      <c r="L54" t="s">
        <v>1012</v>
      </c>
      <c r="M54" t="s">
        <v>1013</v>
      </c>
      <c r="N54" t="s">
        <v>581</v>
      </c>
      <c r="O54" t="s">
        <v>899</v>
      </c>
      <c r="P54" t="s">
        <v>900</v>
      </c>
      <c r="Q54" t="s">
        <v>901</v>
      </c>
      <c r="R54" t="s">
        <v>664</v>
      </c>
      <c r="S54" t="s">
        <v>1014</v>
      </c>
      <c r="T54" t="s">
        <v>645</v>
      </c>
      <c r="U54" t="s">
        <v>1015</v>
      </c>
      <c r="V54" t="s">
        <v>1016</v>
      </c>
      <c r="W54" t="s">
        <v>573</v>
      </c>
      <c r="X54" t="s">
        <v>553</v>
      </c>
    </row>
    <row r="55" spans="1:24" x14ac:dyDescent="0.25">
      <c r="A55" t="s">
        <v>54</v>
      </c>
      <c r="D55" t="str">
        <f t="shared" si="0"/>
        <v>54	^	PA-2015-113173	^	24-12-2019	^	26-12-2019	^	Fast	^	DK-13225	^	Ronny	^	Katz	^	Corporate	^	Chicago	^	Illinois	^	60653	^	Central	^	OFF-BI-10004738	^	Binders	^	Flexible Leather- Look Classic Collection Ring Binder	^	11.364	^	3	^	0.8	^</v>
      </c>
      <c r="E55" t="s">
        <v>500</v>
      </c>
      <c r="F55" t="s">
        <v>1017</v>
      </c>
      <c r="G55" t="s">
        <v>1008</v>
      </c>
      <c r="H55" t="s">
        <v>1009</v>
      </c>
      <c r="I55" t="s">
        <v>1010</v>
      </c>
      <c r="J55" t="s">
        <v>612</v>
      </c>
      <c r="K55" t="s">
        <v>1011</v>
      </c>
      <c r="L55" t="s">
        <v>1012</v>
      </c>
      <c r="M55" t="s">
        <v>1013</v>
      </c>
      <c r="N55" t="s">
        <v>581</v>
      </c>
      <c r="O55" t="s">
        <v>899</v>
      </c>
      <c r="P55" t="s">
        <v>900</v>
      </c>
      <c r="Q55" t="s">
        <v>901</v>
      </c>
      <c r="R55" t="s">
        <v>664</v>
      </c>
      <c r="S55" t="s">
        <v>1018</v>
      </c>
      <c r="T55" t="s">
        <v>549</v>
      </c>
      <c r="U55" t="s">
        <v>1019</v>
      </c>
      <c r="V55" t="s">
        <v>1020</v>
      </c>
      <c r="W55" t="s">
        <v>601</v>
      </c>
      <c r="X55" t="s">
        <v>753</v>
      </c>
    </row>
    <row r="56" spans="1:24" x14ac:dyDescent="0.25">
      <c r="A56" t="s">
        <v>55</v>
      </c>
      <c r="D56" t="str">
        <f t="shared" si="0"/>
        <v>55	^	PA-2015-113173	^	24-12-2019	^	26-12-2019	^	Fast	^	DK-13225	^	Ronny	^	Katz	^	Corporate	^	Chicago	^	Illinois	^	60653	^	Central	^	OFF-SU-10001935	^	Supplies	^	Staple remover	^	8.72	^	5	^	0.2	^</v>
      </c>
      <c r="E56" t="s">
        <v>501</v>
      </c>
      <c r="F56" t="s">
        <v>1021</v>
      </c>
      <c r="G56" t="s">
        <v>1008</v>
      </c>
      <c r="H56" t="s">
        <v>1009</v>
      </c>
      <c r="I56" t="s">
        <v>1010</v>
      </c>
      <c r="J56" t="s">
        <v>612</v>
      </c>
      <c r="K56" t="s">
        <v>1011</v>
      </c>
      <c r="L56" t="s">
        <v>1012</v>
      </c>
      <c r="M56" t="s">
        <v>1013</v>
      </c>
      <c r="N56" t="s">
        <v>581</v>
      </c>
      <c r="O56" t="s">
        <v>899</v>
      </c>
      <c r="P56" t="s">
        <v>900</v>
      </c>
      <c r="Q56" t="s">
        <v>901</v>
      </c>
      <c r="R56" t="s">
        <v>664</v>
      </c>
      <c r="S56" t="s">
        <v>1022</v>
      </c>
      <c r="T56" t="s">
        <v>831</v>
      </c>
      <c r="U56" t="s">
        <v>1023</v>
      </c>
      <c r="V56" t="s">
        <v>1024</v>
      </c>
      <c r="W56" t="s">
        <v>652</v>
      </c>
      <c r="X56" t="s">
        <v>553</v>
      </c>
    </row>
    <row r="57" spans="1:24" x14ac:dyDescent="0.25">
      <c r="A57" t="s">
        <v>56</v>
      </c>
      <c r="D57" t="str">
        <f t="shared" si="0"/>
        <v>56	^	PA-2016-136406	^	24-05-2020	^	26-05-2020	^	Fast	^	BD-11320	^	Bill	^	Donatelli	^	Retail	^	San Francisco	^	California	^	94110	^	West	^	FUR-CH-10002024	^	Chairs	^	HON 5400 Series Task Chairs for Big and Tall	^	1121.568	^	2	^	0.2	^</v>
      </c>
      <c r="E57" t="s">
        <v>502</v>
      </c>
      <c r="F57" t="s">
        <v>1025</v>
      </c>
      <c r="G57" t="s">
        <v>1026</v>
      </c>
      <c r="H57" t="s">
        <v>1027</v>
      </c>
      <c r="I57" t="s">
        <v>1028</v>
      </c>
      <c r="J57" t="s">
        <v>612</v>
      </c>
      <c r="K57" t="s">
        <v>1029</v>
      </c>
      <c r="L57" t="s">
        <v>579</v>
      </c>
      <c r="M57" t="s">
        <v>1030</v>
      </c>
      <c r="N57" t="s">
        <v>543</v>
      </c>
      <c r="O57" t="s">
        <v>1031</v>
      </c>
      <c r="P57" t="s">
        <v>545</v>
      </c>
      <c r="Q57" t="s">
        <v>1032</v>
      </c>
      <c r="R57" t="s">
        <v>547</v>
      </c>
      <c r="S57" t="s">
        <v>1033</v>
      </c>
      <c r="T57" t="s">
        <v>565</v>
      </c>
      <c r="U57" t="s">
        <v>1034</v>
      </c>
      <c r="V57" t="s">
        <v>1035</v>
      </c>
      <c r="W57" t="s">
        <v>568</v>
      </c>
      <c r="X57" t="s">
        <v>553</v>
      </c>
    </row>
    <row r="58" spans="1:24" x14ac:dyDescent="0.25">
      <c r="A58" t="s">
        <v>57</v>
      </c>
      <c r="D58" t="str">
        <f t="shared" si="0"/>
        <v>57	^	PA-2017-112774	^	20-10-2021	^	21-10-2021	^	Priority	^	RC-19960	^	Ryan	^	Crowe	^	Retail	^	Jacksonville	^	Florida	^	32216	^	South	^	FUR-FU-10003039	^	Furnishings	^	Howard Miller 11-1/2" Diameter Grantwood Wall Clock	^	34.504	^	1	^	0.2	^</v>
      </c>
      <c r="E58" t="s">
        <v>503</v>
      </c>
      <c r="F58" t="s">
        <v>1036</v>
      </c>
      <c r="G58" t="s">
        <v>1037</v>
      </c>
      <c r="H58" t="s">
        <v>855</v>
      </c>
      <c r="I58" t="s">
        <v>1038</v>
      </c>
      <c r="J58" t="s">
        <v>669</v>
      </c>
      <c r="K58" t="s">
        <v>1039</v>
      </c>
      <c r="L58" t="s">
        <v>1040</v>
      </c>
      <c r="M58" t="s">
        <v>1041</v>
      </c>
      <c r="N58" t="s">
        <v>543</v>
      </c>
      <c r="O58" t="s">
        <v>1042</v>
      </c>
      <c r="P58" t="s">
        <v>806</v>
      </c>
      <c r="Q58" t="s">
        <v>1043</v>
      </c>
      <c r="R58" t="s">
        <v>634</v>
      </c>
      <c r="S58" t="s">
        <v>1044</v>
      </c>
      <c r="T58" t="s">
        <v>558</v>
      </c>
      <c r="U58" t="s">
        <v>1045</v>
      </c>
      <c r="V58" t="s">
        <v>1046</v>
      </c>
      <c r="W58" t="s">
        <v>607</v>
      </c>
      <c r="X58" t="s">
        <v>553</v>
      </c>
    </row>
    <row r="59" spans="1:24" x14ac:dyDescent="0.25">
      <c r="A59" t="s">
        <v>58</v>
      </c>
      <c r="D59" t="str">
        <f t="shared" si="0"/>
        <v>58	^	PA-2017-101945	^	02-01-2022	^	06-01-2022	^	Regular	^	GT-14710	^	Greg	^	Tran	^	Retail	^	Houston	^	Texas	^	77070	^	Central	^	OFF-FA-10004248	^	Fasteners	^	Advantus T-Pin Paper Clips	^	10.824	^	3	^	0.2	^</v>
      </c>
      <c r="E59" t="s">
        <v>504</v>
      </c>
      <c r="F59" t="s">
        <v>1047</v>
      </c>
      <c r="G59" t="s">
        <v>1048</v>
      </c>
      <c r="H59" t="s">
        <v>1049</v>
      </c>
      <c r="I59" t="s">
        <v>1050</v>
      </c>
      <c r="J59" t="s">
        <v>555</v>
      </c>
      <c r="K59" t="s">
        <v>1051</v>
      </c>
      <c r="L59" t="s">
        <v>1052</v>
      </c>
      <c r="M59" t="s">
        <v>1053</v>
      </c>
      <c r="N59" t="s">
        <v>543</v>
      </c>
      <c r="O59" t="s">
        <v>738</v>
      </c>
      <c r="P59" t="s">
        <v>739</v>
      </c>
      <c r="Q59" t="s">
        <v>1054</v>
      </c>
      <c r="R59" t="s">
        <v>664</v>
      </c>
      <c r="S59" t="s">
        <v>1055</v>
      </c>
      <c r="T59" t="s">
        <v>795</v>
      </c>
      <c r="U59" t="s">
        <v>1056</v>
      </c>
      <c r="V59" t="s">
        <v>1057</v>
      </c>
      <c r="W59" t="s">
        <v>601</v>
      </c>
      <c r="X59" t="s">
        <v>553</v>
      </c>
    </row>
    <row r="60" spans="1:24" x14ac:dyDescent="0.25">
      <c r="A60" t="s">
        <v>59</v>
      </c>
      <c r="D60" t="str">
        <f t="shared" si="0"/>
        <v>59	^	PA-2017-100650	^	07-08-2021	^	11-08-2021	^	Fast	^	DK-13225	^	Ronny	^	Katz	^	Corporate	^	Anaheim	^	California	^	92804	^	West	^	OFF-ST-10001780	^	Storage	^	Tennsco 16-Compartment Lockers with Coat Rack	^	1295.78	^	2	^	0	^</v>
      </c>
      <c r="E60" t="s">
        <v>505</v>
      </c>
      <c r="F60" t="s">
        <v>1058</v>
      </c>
      <c r="G60" t="s">
        <v>1059</v>
      </c>
      <c r="H60" t="s">
        <v>1060</v>
      </c>
      <c r="I60" t="s">
        <v>1061</v>
      </c>
      <c r="J60" t="s">
        <v>612</v>
      </c>
      <c r="K60" t="s">
        <v>1011</v>
      </c>
      <c r="L60" t="s">
        <v>1012</v>
      </c>
      <c r="M60" t="s">
        <v>1013</v>
      </c>
      <c r="N60" t="s">
        <v>581</v>
      </c>
      <c r="O60" t="s">
        <v>1062</v>
      </c>
      <c r="P60" t="s">
        <v>545</v>
      </c>
      <c r="Q60" t="s">
        <v>1063</v>
      </c>
      <c r="R60" t="s">
        <v>547</v>
      </c>
      <c r="S60" t="s">
        <v>1064</v>
      </c>
      <c r="T60" t="s">
        <v>645</v>
      </c>
      <c r="U60" t="s">
        <v>1065</v>
      </c>
      <c r="V60" t="s">
        <v>1066</v>
      </c>
      <c r="W60" t="s">
        <v>568</v>
      </c>
      <c r="X60" t="s">
        <v>562</v>
      </c>
    </row>
    <row r="61" spans="1:24" x14ac:dyDescent="0.25">
      <c r="A61" t="s">
        <v>60</v>
      </c>
      <c r="D61" t="str">
        <f t="shared" si="0"/>
        <v>60	^	PA-2014-155852	^	11-04-2018	^	15-04-2018	^	Fast	^	AJ-10945	^	    Ashley	^	Jarboe	^	Retail	^	Wilmington	^	North Carolina	^	28403	^	South	^	OFF-AR-10003560	^	Art	^	Zebra Zazzle Fluorescent Highlighters	^	19.456	^	4	^	0.2	^</v>
      </c>
      <c r="E61" t="s">
        <v>506</v>
      </c>
      <c r="F61" t="s">
        <v>1067</v>
      </c>
      <c r="G61" t="s">
        <v>1068</v>
      </c>
      <c r="H61" t="s">
        <v>1069</v>
      </c>
      <c r="I61" t="s">
        <v>1070</v>
      </c>
      <c r="J61" t="s">
        <v>612</v>
      </c>
      <c r="K61" t="s">
        <v>1071</v>
      </c>
      <c r="L61" t="s">
        <v>1072</v>
      </c>
      <c r="M61" t="s">
        <v>1073</v>
      </c>
      <c r="N61" t="s">
        <v>543</v>
      </c>
      <c r="O61" t="s">
        <v>1074</v>
      </c>
      <c r="P61" t="s">
        <v>1075</v>
      </c>
      <c r="Q61" t="s">
        <v>1076</v>
      </c>
      <c r="R61" t="s">
        <v>634</v>
      </c>
      <c r="S61" t="s">
        <v>1077</v>
      </c>
      <c r="T61" t="s">
        <v>636</v>
      </c>
      <c r="U61" t="s">
        <v>1078</v>
      </c>
      <c r="V61" t="s">
        <v>1079</v>
      </c>
      <c r="W61" t="s">
        <v>916</v>
      </c>
      <c r="X61" t="s">
        <v>553</v>
      </c>
    </row>
    <row r="62" spans="1:24" x14ac:dyDescent="0.25">
      <c r="A62" t="s">
        <v>61</v>
      </c>
      <c r="D62" t="str">
        <f t="shared" si="0"/>
        <v>61	^	PA-2016-113243	^	19-07-2020	^	24-07-2020	^	Regular	^	OT-18730	^	Dean	^	Toch	^	Retail	^	Los Angeles	^	California	^	90045	^	West	^	OFF-LA-10001297	^	Labels	^	Avery 473	^	20.7	^	2	^	0	^</v>
      </c>
      <c r="E62" t="s">
        <v>507</v>
      </c>
      <c r="F62" t="s">
        <v>1080</v>
      </c>
      <c r="G62" t="s">
        <v>1081</v>
      </c>
      <c r="H62" t="s">
        <v>1082</v>
      </c>
      <c r="I62" t="s">
        <v>1083</v>
      </c>
      <c r="J62" t="s">
        <v>555</v>
      </c>
      <c r="K62" t="s">
        <v>1084</v>
      </c>
      <c r="L62" t="s">
        <v>708</v>
      </c>
      <c r="M62" t="s">
        <v>1085</v>
      </c>
      <c r="N62" t="s">
        <v>543</v>
      </c>
      <c r="O62" t="s">
        <v>694</v>
      </c>
      <c r="P62" t="s">
        <v>545</v>
      </c>
      <c r="Q62" t="s">
        <v>1086</v>
      </c>
      <c r="R62" t="s">
        <v>547</v>
      </c>
      <c r="S62" t="s">
        <v>1087</v>
      </c>
      <c r="T62" t="s">
        <v>1088</v>
      </c>
      <c r="U62" t="s">
        <v>1089</v>
      </c>
      <c r="V62" t="s">
        <v>1090</v>
      </c>
      <c r="W62" t="s">
        <v>568</v>
      </c>
      <c r="X62" t="s">
        <v>562</v>
      </c>
    </row>
    <row r="63" spans="1:24" x14ac:dyDescent="0.25">
      <c r="A63" t="s">
        <v>62</v>
      </c>
      <c r="D63" t="str">
        <f t="shared" si="0"/>
        <v>62	^	PA-2016-113243	^	19-07-2020	^	24-07-2020	^	Regular	^	OT-18730	^	Dean	^	Toch	^	Retail	^	Los Angeles	^	California	^	90045	^	West	^	FUR-TA-10004256	^	Tables	^	Bretford “Just In Time” Height-Adjustable Multi-Task Work Tables	^	1335.68	^	4	^	0.2	^</v>
      </c>
      <c r="E63" t="s">
        <v>508</v>
      </c>
      <c r="F63" t="s">
        <v>1091</v>
      </c>
      <c r="G63" t="s">
        <v>1081</v>
      </c>
      <c r="H63" t="s">
        <v>1082</v>
      </c>
      <c r="I63" t="s">
        <v>1083</v>
      </c>
      <c r="J63" t="s">
        <v>555</v>
      </c>
      <c r="K63" t="s">
        <v>1084</v>
      </c>
      <c r="L63" t="s">
        <v>708</v>
      </c>
      <c r="M63" t="s">
        <v>1085</v>
      </c>
      <c r="N63" t="s">
        <v>543</v>
      </c>
      <c r="O63" t="s">
        <v>694</v>
      </c>
      <c r="P63" t="s">
        <v>545</v>
      </c>
      <c r="Q63" t="s">
        <v>1086</v>
      </c>
      <c r="R63" t="s">
        <v>547</v>
      </c>
      <c r="S63" t="s">
        <v>1092</v>
      </c>
      <c r="T63" t="s">
        <v>765</v>
      </c>
      <c r="U63" t="s">
        <v>1093</v>
      </c>
      <c r="V63" t="s">
        <v>1094</v>
      </c>
      <c r="W63" t="s">
        <v>916</v>
      </c>
      <c r="X63" t="s">
        <v>553</v>
      </c>
    </row>
    <row r="64" spans="1:24" x14ac:dyDescent="0.25">
      <c r="A64" t="s">
        <v>63</v>
      </c>
      <c r="D64" t="str">
        <f t="shared" si="0"/>
        <v>63	^	PA-2016-113243	^	19-07-2020	^	24-07-2020	^	Regular	^	OT-18730	^	Dean	^	Toch	^	Retail	^	Los Angeles	^	California	^	90045	^	West	^	OFF-PA-10003441	^	Paper	^	Xerox 226	^	32.4	^	5	^	0	^</v>
      </c>
      <c r="E64" t="s">
        <v>509</v>
      </c>
      <c r="F64" t="s">
        <v>1095</v>
      </c>
      <c r="G64" t="s">
        <v>1081</v>
      </c>
      <c r="H64" t="s">
        <v>1082</v>
      </c>
      <c r="I64" t="s">
        <v>1083</v>
      </c>
      <c r="J64" t="s">
        <v>555</v>
      </c>
      <c r="K64" t="s">
        <v>1084</v>
      </c>
      <c r="L64" t="s">
        <v>708</v>
      </c>
      <c r="M64" t="s">
        <v>1085</v>
      </c>
      <c r="N64" t="s">
        <v>543</v>
      </c>
      <c r="O64" t="s">
        <v>694</v>
      </c>
      <c r="P64" t="s">
        <v>545</v>
      </c>
      <c r="Q64" t="s">
        <v>1086</v>
      </c>
      <c r="R64" t="s">
        <v>547</v>
      </c>
      <c r="S64" t="s">
        <v>1096</v>
      </c>
      <c r="T64" t="s">
        <v>604</v>
      </c>
      <c r="U64" t="s">
        <v>1097</v>
      </c>
      <c r="V64" t="s">
        <v>1098</v>
      </c>
      <c r="W64" t="s">
        <v>652</v>
      </c>
      <c r="X64" t="s">
        <v>562</v>
      </c>
    </row>
    <row r="65" spans="1:24" x14ac:dyDescent="0.25">
      <c r="A65" t="s">
        <v>64</v>
      </c>
      <c r="D65" t="str">
        <f t="shared" si="0"/>
        <v>64	^	PA-2017-118731	^	29-12-2021	^	31-12-2021	^	Fast	^	LP-17080	^	Cynthia	^	Pelletier	^	Retail	^	San Francisco	^	California	^	94110	^	West	^	FUR-FU-10003347	^	Furnishings	^	Coloredge Poster Frame	^	42.6	^	3	^	0	^</v>
      </c>
      <c r="E65" t="s">
        <v>510</v>
      </c>
      <c r="F65" t="s">
        <v>1099</v>
      </c>
      <c r="G65" t="s">
        <v>1100</v>
      </c>
      <c r="H65" t="s">
        <v>1101</v>
      </c>
      <c r="I65" t="s">
        <v>996</v>
      </c>
      <c r="J65" t="s">
        <v>612</v>
      </c>
      <c r="K65" t="s">
        <v>1102</v>
      </c>
      <c r="L65" t="s">
        <v>1103</v>
      </c>
      <c r="M65" t="s">
        <v>1104</v>
      </c>
      <c r="N65" t="s">
        <v>543</v>
      </c>
      <c r="O65" t="s">
        <v>1031</v>
      </c>
      <c r="P65" t="s">
        <v>545</v>
      </c>
      <c r="Q65" t="s">
        <v>1032</v>
      </c>
      <c r="R65" t="s">
        <v>547</v>
      </c>
      <c r="S65" t="s">
        <v>1105</v>
      </c>
      <c r="T65" t="s">
        <v>558</v>
      </c>
      <c r="U65" t="s">
        <v>1106</v>
      </c>
      <c r="V65" t="s">
        <v>1107</v>
      </c>
      <c r="W65" t="s">
        <v>601</v>
      </c>
      <c r="X65" t="s">
        <v>562</v>
      </c>
    </row>
    <row r="66" spans="1:24" x14ac:dyDescent="0.25">
      <c r="A66" t="s">
        <v>65</v>
      </c>
      <c r="D66" t="str">
        <f t="shared" ref="D66:D70" si="1">SUBSTITUTE(A66,$C$1,"^")</f>
        <v>65	^	PA-2017-118731	^	29-12-2021	^	31-12-2021	^	Fast	^	LP-17080	^	Cynthia	^	Pelletier	^	Retail	^	San Francisco	^	California	^	94110	^	West	^	OFF-BI-10000069	^	Binders	^	GBC Prepunched Paper, 19-Hole, for Binding Systems, 24-lb	^	84.056	^	7	^	0.2	^</v>
      </c>
      <c r="E66" t="s">
        <v>511</v>
      </c>
      <c r="F66" t="s">
        <v>1108</v>
      </c>
      <c r="G66" t="s">
        <v>1100</v>
      </c>
      <c r="H66" t="s">
        <v>1101</v>
      </c>
      <c r="I66" t="s">
        <v>996</v>
      </c>
      <c r="J66" t="s">
        <v>612</v>
      </c>
      <c r="K66" t="s">
        <v>1102</v>
      </c>
      <c r="L66" t="s">
        <v>1103</v>
      </c>
      <c r="M66" t="s">
        <v>1104</v>
      </c>
      <c r="N66" t="s">
        <v>543</v>
      </c>
      <c r="O66" t="s">
        <v>1031</v>
      </c>
      <c r="P66" t="s">
        <v>545</v>
      </c>
      <c r="Q66" t="s">
        <v>1032</v>
      </c>
      <c r="R66" t="s">
        <v>547</v>
      </c>
      <c r="S66" t="s">
        <v>1109</v>
      </c>
      <c r="T66" t="s">
        <v>549</v>
      </c>
      <c r="U66" t="s">
        <v>1110</v>
      </c>
      <c r="V66" t="s">
        <v>1111</v>
      </c>
      <c r="W66" t="s">
        <v>905</v>
      </c>
      <c r="X66" t="s">
        <v>553</v>
      </c>
    </row>
    <row r="67" spans="1:24" x14ac:dyDescent="0.25">
      <c r="A67" t="s">
        <v>66</v>
      </c>
      <c r="D67" t="str">
        <f t="shared" si="1"/>
        <v>66	^	PA-2014-145576	^	23-10-2018	^	27-10-2018	^	Fast	^	CA-12775	^	Liz	^	Arntzen	^	Retail	^	Tampa	^	Florida	^	33614	^	South	^	OFF-AP-10003914	^	Appliances	^	Sanitaire Vibra Groomer IR Commercial Upright Vacuum, Replacement Belts	^	13	^	5	^	0.2	^</v>
      </c>
      <c r="E67" t="s">
        <v>512</v>
      </c>
      <c r="F67" t="s">
        <v>1112</v>
      </c>
      <c r="G67" t="s">
        <v>1113</v>
      </c>
      <c r="H67" t="s">
        <v>1114</v>
      </c>
      <c r="I67" t="s">
        <v>1115</v>
      </c>
      <c r="J67" t="s">
        <v>612</v>
      </c>
      <c r="K67" t="s">
        <v>1116</v>
      </c>
      <c r="L67" t="s">
        <v>963</v>
      </c>
      <c r="M67" t="s">
        <v>1117</v>
      </c>
      <c r="N67" t="s">
        <v>543</v>
      </c>
      <c r="O67" t="s">
        <v>1118</v>
      </c>
      <c r="P67" t="s">
        <v>806</v>
      </c>
      <c r="Q67" t="s">
        <v>1119</v>
      </c>
      <c r="R67" t="s">
        <v>634</v>
      </c>
      <c r="S67" t="s">
        <v>1120</v>
      </c>
      <c r="T67" t="s">
        <v>928</v>
      </c>
      <c r="U67" t="s">
        <v>1121</v>
      </c>
      <c r="V67" t="s">
        <v>1122</v>
      </c>
      <c r="W67" t="s">
        <v>652</v>
      </c>
      <c r="X67" t="s">
        <v>553</v>
      </c>
    </row>
    <row r="68" spans="1:24" x14ac:dyDescent="0.25">
      <c r="A68" t="s">
        <v>67</v>
      </c>
      <c r="D68" t="str">
        <f t="shared" si="1"/>
        <v>67	^	PA-2014-145576	^	23-10-2018	^	27-10-2018	^	Fast	^	CA-12775	^	Liz	^	Arntzen	^	Retail	^	Tampa	^	Florida	^	33614	^	South	^	FUR-FU-10004020	^	Furnishings	^	Advantus Panel Wall Acrylic Frame	^	13.128	^	3	^	0.2	^</v>
      </c>
      <c r="E68" t="s">
        <v>513</v>
      </c>
      <c r="F68" t="s">
        <v>1123</v>
      </c>
      <c r="G68" t="s">
        <v>1113</v>
      </c>
      <c r="H68" t="s">
        <v>1114</v>
      </c>
      <c r="I68" t="s">
        <v>1115</v>
      </c>
      <c r="J68" t="s">
        <v>612</v>
      </c>
      <c r="K68" t="s">
        <v>1116</v>
      </c>
      <c r="L68" t="s">
        <v>963</v>
      </c>
      <c r="M68" t="s">
        <v>1117</v>
      </c>
      <c r="N68" t="s">
        <v>543</v>
      </c>
      <c r="O68" t="s">
        <v>1118</v>
      </c>
      <c r="P68" t="s">
        <v>806</v>
      </c>
      <c r="Q68" t="s">
        <v>1119</v>
      </c>
      <c r="R68" t="s">
        <v>634</v>
      </c>
      <c r="S68" t="s">
        <v>1124</v>
      </c>
      <c r="T68" t="s">
        <v>558</v>
      </c>
      <c r="U68" t="s">
        <v>1125</v>
      </c>
      <c r="V68" t="s">
        <v>1126</v>
      </c>
      <c r="W68" t="s">
        <v>601</v>
      </c>
      <c r="X68" t="s">
        <v>553</v>
      </c>
    </row>
    <row r="69" spans="1:24" x14ac:dyDescent="0.25">
      <c r="A69" t="s">
        <v>68</v>
      </c>
      <c r="D69" t="str">
        <f t="shared" si="1"/>
        <v>68	^	PA-2015-130736	^	15-01-2020	^	17-01-2020	^	Priority	^	JF-15490	^	Jeremy	^	Farry	^	Retail	^	Seattle	^	Washington	^	98105	^	West	^	OFF-FA-10003467	^	Fasteners	^	Alliance Big Bands Rubber Bands, 12/Pack	^	3.96	^	2	^	0	^</v>
      </c>
      <c r="E69" t="s">
        <v>514</v>
      </c>
      <c r="F69" t="s">
        <v>1127</v>
      </c>
      <c r="G69" t="s">
        <v>1128</v>
      </c>
      <c r="H69" t="s">
        <v>919</v>
      </c>
      <c r="I69" t="s">
        <v>1129</v>
      </c>
      <c r="J69" t="s">
        <v>669</v>
      </c>
      <c r="K69" t="s">
        <v>1130</v>
      </c>
      <c r="L69" t="s">
        <v>1131</v>
      </c>
      <c r="M69" t="s">
        <v>1132</v>
      </c>
      <c r="N69" t="s">
        <v>543</v>
      </c>
      <c r="O69" t="s">
        <v>1133</v>
      </c>
      <c r="P69" t="s">
        <v>1134</v>
      </c>
      <c r="Q69" t="s">
        <v>1135</v>
      </c>
      <c r="R69" t="s">
        <v>547</v>
      </c>
      <c r="S69" t="s">
        <v>1136</v>
      </c>
      <c r="T69" t="s">
        <v>795</v>
      </c>
      <c r="U69" t="s">
        <v>1137</v>
      </c>
      <c r="V69" t="s">
        <v>1138</v>
      </c>
      <c r="W69" t="s">
        <v>568</v>
      </c>
      <c r="X69" t="s">
        <v>562</v>
      </c>
    </row>
    <row r="70" spans="1:24" x14ac:dyDescent="0.25">
      <c r="A70" t="s">
        <v>69</v>
      </c>
      <c r="D70" t="str">
        <f t="shared" si="1"/>
        <v>69	^	PA-2015-130736	^	15-01-2020	^	17-01-2020	^	Priority	^	JF-15490	^	     Jeremy	^	Farry	^	Retail	^	Seattle	^	Washington	^	98105	^	West	^	OFF-LA-10000634	^	Labels	^	Avery 509	^	2.61	^	1	^	0	^</v>
      </c>
      <c r="E70" t="s">
        <v>515</v>
      </c>
      <c r="F70" t="s">
        <v>1139</v>
      </c>
      <c r="G70" t="s">
        <v>1128</v>
      </c>
      <c r="H70" t="s">
        <v>919</v>
      </c>
      <c r="I70" t="s">
        <v>1129</v>
      </c>
      <c r="J70" t="s">
        <v>669</v>
      </c>
      <c r="K70" t="s">
        <v>1130</v>
      </c>
      <c r="L70" t="s">
        <v>1140</v>
      </c>
      <c r="M70" t="s">
        <v>1132</v>
      </c>
      <c r="N70" t="s">
        <v>543</v>
      </c>
      <c r="O70" t="s">
        <v>1133</v>
      </c>
      <c r="P70" t="s">
        <v>1134</v>
      </c>
      <c r="Q70" t="s">
        <v>1135</v>
      </c>
      <c r="R70" t="s">
        <v>547</v>
      </c>
      <c r="S70" t="s">
        <v>1141</v>
      </c>
      <c r="T70" t="s">
        <v>1088</v>
      </c>
      <c r="U70" t="s">
        <v>1142</v>
      </c>
      <c r="V70" t="s">
        <v>1143</v>
      </c>
      <c r="W70" t="s">
        <v>607</v>
      </c>
      <c r="X70" t="s">
        <v>562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5D8C4-155A-4D14-B349-0514304ED509}">
  <dimension ref="A1:AL70"/>
  <sheetViews>
    <sheetView workbookViewId="0">
      <selection activeCell="G24" sqref="G24"/>
    </sheetView>
  </sheetViews>
  <sheetFormatPr defaultRowHeight="15" x14ac:dyDescent="0.25"/>
  <cols>
    <col min="7" max="7" width="10.42578125" bestFit="1" customWidth="1"/>
  </cols>
  <sheetData>
    <row r="1" spans="1:38" x14ac:dyDescent="0.25">
      <c r="A1" t="s">
        <v>70</v>
      </c>
      <c r="B1" t="s">
        <v>71</v>
      </c>
      <c r="C1" t="s">
        <v>72</v>
      </c>
      <c r="D1" t="s">
        <v>71</v>
      </c>
      <c r="E1" t="s">
        <v>73</v>
      </c>
      <c r="F1" t="s">
        <v>71</v>
      </c>
      <c r="G1" t="s">
        <v>74</v>
      </c>
      <c r="H1" t="s">
        <v>71</v>
      </c>
      <c r="I1" t="s">
        <v>75</v>
      </c>
      <c r="J1" t="s">
        <v>71</v>
      </c>
      <c r="K1" t="s">
        <v>76</v>
      </c>
      <c r="L1" t="s">
        <v>71</v>
      </c>
      <c r="M1" t="s">
        <v>77</v>
      </c>
      <c r="N1" t="s">
        <v>71</v>
      </c>
      <c r="O1" t="s">
        <v>78</v>
      </c>
      <c r="P1" t="s">
        <v>71</v>
      </c>
      <c r="Q1" t="s">
        <v>79</v>
      </c>
      <c r="R1" t="s">
        <v>71</v>
      </c>
      <c r="S1" t="s">
        <v>80</v>
      </c>
      <c r="T1" t="s">
        <v>71</v>
      </c>
      <c r="U1" t="s">
        <v>81</v>
      </c>
      <c r="V1" t="s">
        <v>71</v>
      </c>
      <c r="W1" t="s">
        <v>82</v>
      </c>
      <c r="X1" t="s">
        <v>71</v>
      </c>
      <c r="Y1" t="s">
        <v>83</v>
      </c>
      <c r="Z1" t="s">
        <v>71</v>
      </c>
      <c r="AA1" t="s">
        <v>84</v>
      </c>
      <c r="AB1" t="s">
        <v>71</v>
      </c>
      <c r="AC1" t="s">
        <v>85</v>
      </c>
      <c r="AD1" t="s">
        <v>71</v>
      </c>
      <c r="AE1" t="s">
        <v>86</v>
      </c>
      <c r="AF1" t="s">
        <v>71</v>
      </c>
      <c r="AG1" t="s">
        <v>87</v>
      </c>
      <c r="AH1" t="s">
        <v>71</v>
      </c>
      <c r="AI1" t="s">
        <v>88</v>
      </c>
      <c r="AJ1" t="s">
        <v>71</v>
      </c>
      <c r="AK1" t="s">
        <v>89</v>
      </c>
      <c r="AL1" t="s">
        <v>71</v>
      </c>
    </row>
    <row r="2" spans="1:38" x14ac:dyDescent="0.25">
      <c r="A2">
        <v>1</v>
      </c>
      <c r="B2" t="s">
        <v>71</v>
      </c>
      <c r="C2" t="s">
        <v>90</v>
      </c>
      <c r="D2" t="s">
        <v>71</v>
      </c>
      <c r="E2" s="1">
        <v>44076</v>
      </c>
      <c r="F2" t="s">
        <v>71</v>
      </c>
      <c r="G2" s="1">
        <v>44082</v>
      </c>
      <c r="H2" t="s">
        <v>71</v>
      </c>
      <c r="I2" t="s">
        <v>91</v>
      </c>
      <c r="J2" t="s">
        <v>71</v>
      </c>
      <c r="K2" t="s">
        <v>92</v>
      </c>
      <c r="L2" t="s">
        <v>71</v>
      </c>
      <c r="M2" t="s">
        <v>93</v>
      </c>
      <c r="N2" t="s">
        <v>71</v>
      </c>
      <c r="O2" t="s">
        <v>94</v>
      </c>
      <c r="P2" t="s">
        <v>71</v>
      </c>
      <c r="Q2" t="s">
        <v>95</v>
      </c>
      <c r="R2" t="s">
        <v>71</v>
      </c>
      <c r="S2" t="s">
        <v>96</v>
      </c>
      <c r="T2" t="s">
        <v>71</v>
      </c>
      <c r="U2" t="s">
        <v>97</v>
      </c>
      <c r="V2" t="s">
        <v>71</v>
      </c>
      <c r="W2">
        <v>92627</v>
      </c>
      <c r="X2" t="s">
        <v>71</v>
      </c>
      <c r="Y2" t="s">
        <v>98</v>
      </c>
      <c r="Z2" t="s">
        <v>71</v>
      </c>
      <c r="AA2" t="s">
        <v>99</v>
      </c>
      <c r="AB2" t="s">
        <v>71</v>
      </c>
      <c r="AC2" t="s">
        <v>100</v>
      </c>
      <c r="AD2" t="s">
        <v>71</v>
      </c>
      <c r="AE2" t="s">
        <v>101</v>
      </c>
      <c r="AF2" t="s">
        <v>71</v>
      </c>
      <c r="AG2">
        <v>119.616</v>
      </c>
      <c r="AH2" t="s">
        <v>71</v>
      </c>
      <c r="AI2">
        <v>8</v>
      </c>
      <c r="AJ2" t="s">
        <v>71</v>
      </c>
      <c r="AK2">
        <v>0.2</v>
      </c>
      <c r="AL2" t="s">
        <v>71</v>
      </c>
    </row>
    <row r="3" spans="1:38" x14ac:dyDescent="0.25">
      <c r="A3">
        <v>2</v>
      </c>
      <c r="B3" t="s">
        <v>71</v>
      </c>
      <c r="C3" t="s">
        <v>90</v>
      </c>
      <c r="D3" t="s">
        <v>71</v>
      </c>
      <c r="E3" s="1">
        <v>44076</v>
      </c>
      <c r="F3" t="s">
        <v>71</v>
      </c>
      <c r="G3" s="1">
        <v>44082</v>
      </c>
      <c r="H3" t="s">
        <v>71</v>
      </c>
      <c r="I3" t="s">
        <v>102</v>
      </c>
      <c r="J3" t="s">
        <v>71</v>
      </c>
      <c r="K3" t="s">
        <v>103</v>
      </c>
      <c r="L3" t="s">
        <v>71</v>
      </c>
      <c r="M3" t="s">
        <v>93</v>
      </c>
      <c r="N3" t="s">
        <v>71</v>
      </c>
      <c r="O3" t="s">
        <v>94</v>
      </c>
      <c r="P3" t="s">
        <v>71</v>
      </c>
      <c r="Q3" t="s">
        <v>95</v>
      </c>
      <c r="R3" t="s">
        <v>71</v>
      </c>
      <c r="S3" t="s">
        <v>96</v>
      </c>
      <c r="T3" t="s">
        <v>71</v>
      </c>
      <c r="U3" t="s">
        <v>97</v>
      </c>
      <c r="V3" t="s">
        <v>71</v>
      </c>
      <c r="W3">
        <v>92627</v>
      </c>
      <c r="X3" t="s">
        <v>71</v>
      </c>
      <c r="Y3" t="s">
        <v>98</v>
      </c>
      <c r="Z3" t="s">
        <v>71</v>
      </c>
      <c r="AA3" t="s">
        <v>104</v>
      </c>
      <c r="AB3" t="s">
        <v>71</v>
      </c>
      <c r="AC3" t="s">
        <v>105</v>
      </c>
      <c r="AD3" t="s">
        <v>71</v>
      </c>
      <c r="AE3" t="s">
        <v>106</v>
      </c>
      <c r="AF3" t="s">
        <v>71</v>
      </c>
      <c r="AG3">
        <v>255.76</v>
      </c>
      <c r="AH3" t="s">
        <v>71</v>
      </c>
      <c r="AI3" t="s">
        <v>107</v>
      </c>
      <c r="AJ3" t="s">
        <v>71</v>
      </c>
      <c r="AK3">
        <v>0</v>
      </c>
      <c r="AL3" t="s">
        <v>71</v>
      </c>
    </row>
    <row r="4" spans="1:38" x14ac:dyDescent="0.25">
      <c r="A4">
        <v>3</v>
      </c>
      <c r="B4" t="s">
        <v>71</v>
      </c>
      <c r="C4" t="s">
        <v>90</v>
      </c>
      <c r="D4" t="s">
        <v>71</v>
      </c>
      <c r="E4" s="1">
        <v>44076</v>
      </c>
      <c r="F4" t="s">
        <v>71</v>
      </c>
      <c r="G4" s="1">
        <v>44082</v>
      </c>
      <c r="H4" t="s">
        <v>71</v>
      </c>
      <c r="I4" t="s">
        <v>102</v>
      </c>
      <c r="J4" t="s">
        <v>71</v>
      </c>
      <c r="K4" t="s">
        <v>103</v>
      </c>
      <c r="L4" t="s">
        <v>71</v>
      </c>
      <c r="M4" t="s">
        <v>93</v>
      </c>
      <c r="N4" t="s">
        <v>71</v>
      </c>
      <c r="O4" t="s">
        <v>94</v>
      </c>
      <c r="P4" t="s">
        <v>71</v>
      </c>
      <c r="Q4" t="s">
        <v>95</v>
      </c>
      <c r="R4" t="s">
        <v>71</v>
      </c>
      <c r="S4" t="s">
        <v>96</v>
      </c>
      <c r="T4" t="s">
        <v>71</v>
      </c>
      <c r="U4" t="s">
        <v>97</v>
      </c>
      <c r="V4" t="s">
        <v>71</v>
      </c>
      <c r="W4">
        <v>92627</v>
      </c>
      <c r="X4" t="s">
        <v>71</v>
      </c>
      <c r="Y4" t="s">
        <v>98</v>
      </c>
      <c r="Z4" t="s">
        <v>71</v>
      </c>
      <c r="AA4" t="s">
        <v>108</v>
      </c>
      <c r="AB4" t="s">
        <v>71</v>
      </c>
      <c r="AC4" t="s">
        <v>109</v>
      </c>
      <c r="AD4" t="s">
        <v>71</v>
      </c>
      <c r="AE4" t="s">
        <v>110</v>
      </c>
      <c r="AF4" t="s">
        <v>71</v>
      </c>
      <c r="AG4">
        <v>241.56800000000001</v>
      </c>
      <c r="AH4" t="s">
        <v>71</v>
      </c>
      <c r="AI4">
        <v>2</v>
      </c>
      <c r="AJ4" t="s">
        <v>71</v>
      </c>
      <c r="AK4">
        <v>0.2</v>
      </c>
      <c r="AL4" t="s">
        <v>71</v>
      </c>
    </row>
    <row r="5" spans="1:38" x14ac:dyDescent="0.25">
      <c r="A5">
        <v>4</v>
      </c>
      <c r="B5" t="s">
        <v>71</v>
      </c>
      <c r="C5" t="s">
        <v>90</v>
      </c>
      <c r="D5" t="s">
        <v>71</v>
      </c>
      <c r="E5" s="1">
        <v>44076</v>
      </c>
      <c r="F5" t="s">
        <v>71</v>
      </c>
      <c r="G5" s="1">
        <v>44082</v>
      </c>
      <c r="H5" t="s">
        <v>71</v>
      </c>
      <c r="I5" t="s">
        <v>102</v>
      </c>
      <c r="J5" t="s">
        <v>71</v>
      </c>
      <c r="K5" t="s">
        <v>103</v>
      </c>
      <c r="L5" t="s">
        <v>71</v>
      </c>
      <c r="M5" t="s">
        <v>93</v>
      </c>
      <c r="N5" t="s">
        <v>71</v>
      </c>
      <c r="O5" t="s">
        <v>94</v>
      </c>
      <c r="P5" t="s">
        <v>71</v>
      </c>
      <c r="Q5" t="s">
        <v>95</v>
      </c>
      <c r="R5" t="s">
        <v>71</v>
      </c>
      <c r="S5" t="s">
        <v>96</v>
      </c>
      <c r="T5" t="s">
        <v>71</v>
      </c>
      <c r="U5" t="s">
        <v>97</v>
      </c>
      <c r="V5" t="s">
        <v>71</v>
      </c>
      <c r="W5">
        <v>92627</v>
      </c>
      <c r="X5" t="s">
        <v>71</v>
      </c>
      <c r="Y5" t="s">
        <v>98</v>
      </c>
      <c r="Z5" t="s">
        <v>71</v>
      </c>
      <c r="AA5" t="s">
        <v>111</v>
      </c>
      <c r="AB5" t="s">
        <v>71</v>
      </c>
      <c r="AC5" t="s">
        <v>105</v>
      </c>
      <c r="AD5" t="s">
        <v>71</v>
      </c>
      <c r="AE5" t="s">
        <v>112</v>
      </c>
      <c r="AF5" t="s">
        <v>71</v>
      </c>
      <c r="AG5">
        <v>69.3</v>
      </c>
      <c r="AH5" t="s">
        <v>71</v>
      </c>
      <c r="AI5">
        <v>9</v>
      </c>
      <c r="AJ5" t="s">
        <v>71</v>
      </c>
      <c r="AK5">
        <v>0</v>
      </c>
      <c r="AL5" t="s">
        <v>71</v>
      </c>
    </row>
    <row r="6" spans="1:38" x14ac:dyDescent="0.25">
      <c r="A6">
        <v>5</v>
      </c>
      <c r="B6" t="s">
        <v>71</v>
      </c>
      <c r="C6" t="s">
        <v>113</v>
      </c>
      <c r="D6" t="s">
        <v>71</v>
      </c>
      <c r="E6" s="1">
        <v>44020</v>
      </c>
      <c r="F6" t="s">
        <v>71</v>
      </c>
      <c r="G6" s="1">
        <v>44025</v>
      </c>
      <c r="H6" t="s">
        <v>71</v>
      </c>
      <c r="I6" t="s">
        <v>91</v>
      </c>
      <c r="J6" t="s">
        <v>71</v>
      </c>
      <c r="K6" t="s">
        <v>114</v>
      </c>
      <c r="L6" t="s">
        <v>71</v>
      </c>
      <c r="M6" t="s">
        <v>115</v>
      </c>
      <c r="N6" t="s">
        <v>71</v>
      </c>
      <c r="O6" t="s">
        <v>116</v>
      </c>
      <c r="P6" t="s">
        <v>71</v>
      </c>
      <c r="Q6" t="s">
        <v>117</v>
      </c>
      <c r="R6" t="s">
        <v>71</v>
      </c>
      <c r="S6" t="s">
        <v>118</v>
      </c>
      <c r="T6" t="s">
        <v>71</v>
      </c>
      <c r="U6" t="s">
        <v>119</v>
      </c>
      <c r="V6" t="s">
        <v>71</v>
      </c>
      <c r="W6">
        <v>80134</v>
      </c>
      <c r="X6" t="s">
        <v>71</v>
      </c>
      <c r="Y6" t="s">
        <v>98</v>
      </c>
      <c r="Z6" t="s">
        <v>71</v>
      </c>
      <c r="AA6" t="s">
        <v>120</v>
      </c>
      <c r="AB6" t="s">
        <v>71</v>
      </c>
      <c r="AC6" t="s">
        <v>100</v>
      </c>
      <c r="AD6" t="s">
        <v>71</v>
      </c>
      <c r="AE6" t="s">
        <v>121</v>
      </c>
      <c r="AF6" t="s">
        <v>71</v>
      </c>
      <c r="AG6">
        <v>22.62</v>
      </c>
      <c r="AH6" t="s">
        <v>71</v>
      </c>
      <c r="AI6">
        <v>2</v>
      </c>
      <c r="AJ6" t="s">
        <v>71</v>
      </c>
      <c r="AK6">
        <v>0.7</v>
      </c>
      <c r="AL6" t="s">
        <v>71</v>
      </c>
    </row>
    <row r="7" spans="1:38" x14ac:dyDescent="0.25">
      <c r="A7">
        <v>6</v>
      </c>
      <c r="B7" t="s">
        <v>71</v>
      </c>
      <c r="C7" t="s">
        <v>113</v>
      </c>
      <c r="D7" t="s">
        <v>71</v>
      </c>
      <c r="E7" s="1">
        <v>44020</v>
      </c>
      <c r="F7" t="s">
        <v>71</v>
      </c>
      <c r="G7" s="1">
        <v>44025</v>
      </c>
      <c r="H7" t="s">
        <v>71</v>
      </c>
      <c r="I7" t="s">
        <v>102</v>
      </c>
      <c r="J7" t="s">
        <v>71</v>
      </c>
      <c r="K7" t="s">
        <v>114</v>
      </c>
      <c r="L7" t="s">
        <v>71</v>
      </c>
      <c r="M7" t="s">
        <v>115</v>
      </c>
      <c r="N7" t="s">
        <v>71</v>
      </c>
      <c r="O7" t="s">
        <v>116</v>
      </c>
      <c r="P7" t="s">
        <v>71</v>
      </c>
      <c r="Q7" t="s">
        <v>117</v>
      </c>
      <c r="R7" t="s">
        <v>71</v>
      </c>
      <c r="S7" t="s">
        <v>118</v>
      </c>
      <c r="T7" t="s">
        <v>71</v>
      </c>
      <c r="U7" t="s">
        <v>119</v>
      </c>
      <c r="V7" t="s">
        <v>71</v>
      </c>
      <c r="W7">
        <v>80134</v>
      </c>
      <c r="X7" t="s">
        <v>71</v>
      </c>
      <c r="Y7" t="s">
        <v>98</v>
      </c>
      <c r="Z7" t="s">
        <v>71</v>
      </c>
      <c r="AA7" t="s">
        <v>122</v>
      </c>
      <c r="AB7" t="s">
        <v>71</v>
      </c>
      <c r="AC7" t="s">
        <v>100</v>
      </c>
      <c r="AD7" t="s">
        <v>71</v>
      </c>
      <c r="AE7" t="s">
        <v>123</v>
      </c>
      <c r="AF7" t="s">
        <v>71</v>
      </c>
      <c r="AG7">
        <v>14.952</v>
      </c>
      <c r="AH7" t="s">
        <v>71</v>
      </c>
      <c r="AI7">
        <v>2</v>
      </c>
      <c r="AJ7" t="s">
        <v>71</v>
      </c>
      <c r="AK7">
        <v>0.7</v>
      </c>
      <c r="AL7" t="s">
        <v>71</v>
      </c>
    </row>
    <row r="8" spans="1:38" x14ac:dyDescent="0.25">
      <c r="A8">
        <v>7</v>
      </c>
      <c r="B8" t="s">
        <v>71</v>
      </c>
      <c r="C8" t="s">
        <v>113</v>
      </c>
      <c r="D8" t="s">
        <v>71</v>
      </c>
      <c r="E8" s="1">
        <v>44020</v>
      </c>
      <c r="F8" t="s">
        <v>71</v>
      </c>
      <c r="G8" s="1">
        <v>44025</v>
      </c>
      <c r="H8" t="s">
        <v>71</v>
      </c>
      <c r="I8" t="s">
        <v>102</v>
      </c>
      <c r="J8" t="s">
        <v>71</v>
      </c>
      <c r="K8" t="s">
        <v>114</v>
      </c>
      <c r="L8" t="s">
        <v>71</v>
      </c>
      <c r="M8" t="s">
        <v>115</v>
      </c>
      <c r="N8" t="s">
        <v>71</v>
      </c>
      <c r="O8" t="s">
        <v>116</v>
      </c>
      <c r="P8" t="s">
        <v>71</v>
      </c>
      <c r="Q8" t="s">
        <v>117</v>
      </c>
      <c r="R8" t="s">
        <v>71</v>
      </c>
      <c r="S8" t="s">
        <v>118</v>
      </c>
      <c r="T8" t="s">
        <v>71</v>
      </c>
      <c r="U8" t="s">
        <v>119</v>
      </c>
      <c r="V8" t="s">
        <v>71</v>
      </c>
      <c r="W8">
        <v>80134</v>
      </c>
      <c r="X8" t="s">
        <v>71</v>
      </c>
      <c r="Y8" t="s">
        <v>98</v>
      </c>
      <c r="Z8" t="s">
        <v>71</v>
      </c>
      <c r="AA8" t="s">
        <v>124</v>
      </c>
      <c r="AB8" t="s">
        <v>71</v>
      </c>
      <c r="AC8" t="s">
        <v>109</v>
      </c>
      <c r="AD8" t="s">
        <v>71</v>
      </c>
      <c r="AE8" t="s">
        <v>125</v>
      </c>
      <c r="AF8" t="s">
        <v>71</v>
      </c>
      <c r="AG8">
        <v>801.56799999999998</v>
      </c>
      <c r="AH8" t="s">
        <v>71</v>
      </c>
      <c r="AI8">
        <v>2</v>
      </c>
      <c r="AJ8" t="s">
        <v>71</v>
      </c>
      <c r="AK8">
        <v>0.2</v>
      </c>
      <c r="AL8" t="s">
        <v>71</v>
      </c>
    </row>
    <row r="9" spans="1:38" x14ac:dyDescent="0.25">
      <c r="A9">
        <v>8</v>
      </c>
      <c r="B9" t="s">
        <v>71</v>
      </c>
      <c r="C9" t="s">
        <v>113</v>
      </c>
      <c r="D9" t="s">
        <v>71</v>
      </c>
      <c r="E9" s="1">
        <v>44020</v>
      </c>
      <c r="F9" t="s">
        <v>71</v>
      </c>
      <c r="G9" s="1">
        <v>44025</v>
      </c>
      <c r="H9" t="s">
        <v>71</v>
      </c>
      <c r="I9" t="s">
        <v>102</v>
      </c>
      <c r="J9" t="s">
        <v>71</v>
      </c>
      <c r="K9" t="s">
        <v>114</v>
      </c>
      <c r="L9" t="s">
        <v>71</v>
      </c>
      <c r="M9" t="s">
        <v>115</v>
      </c>
      <c r="N9" t="s">
        <v>71</v>
      </c>
      <c r="O9" t="s">
        <v>116</v>
      </c>
      <c r="P9" t="s">
        <v>71</v>
      </c>
      <c r="Q9" t="s">
        <v>117</v>
      </c>
      <c r="R9" t="s">
        <v>71</v>
      </c>
      <c r="S9" t="s">
        <v>118</v>
      </c>
      <c r="T9" t="s">
        <v>71</v>
      </c>
      <c r="U9" t="s">
        <v>119</v>
      </c>
      <c r="V9" t="s">
        <v>71</v>
      </c>
      <c r="W9">
        <v>80134</v>
      </c>
      <c r="X9" t="s">
        <v>71</v>
      </c>
      <c r="Y9" t="s">
        <v>98</v>
      </c>
      <c r="Z9" t="s">
        <v>71</v>
      </c>
      <c r="AA9" t="s">
        <v>126</v>
      </c>
      <c r="AB9" t="s">
        <v>71</v>
      </c>
      <c r="AC9" t="s">
        <v>100</v>
      </c>
      <c r="AD9" t="s">
        <v>71</v>
      </c>
      <c r="AE9" t="s">
        <v>127</v>
      </c>
      <c r="AF9" t="s">
        <v>71</v>
      </c>
      <c r="AG9">
        <v>2.3759999999999999</v>
      </c>
      <c r="AH9" t="s">
        <v>71</v>
      </c>
      <c r="AI9">
        <v>3</v>
      </c>
      <c r="AJ9" t="s">
        <v>71</v>
      </c>
      <c r="AK9">
        <v>0.7</v>
      </c>
      <c r="AL9" t="s">
        <v>71</v>
      </c>
    </row>
    <row r="10" spans="1:38" x14ac:dyDescent="0.25">
      <c r="A10">
        <v>9</v>
      </c>
      <c r="B10" t="s">
        <v>71</v>
      </c>
      <c r="C10" t="s">
        <v>113</v>
      </c>
      <c r="D10" t="s">
        <v>71</v>
      </c>
      <c r="E10" s="1">
        <v>44020</v>
      </c>
      <c r="F10" t="s">
        <v>71</v>
      </c>
      <c r="G10" s="1">
        <v>44025</v>
      </c>
      <c r="H10" t="s">
        <v>71</v>
      </c>
      <c r="I10" t="s">
        <v>102</v>
      </c>
      <c r="J10" t="s">
        <v>71</v>
      </c>
      <c r="K10" t="s">
        <v>114</v>
      </c>
      <c r="L10" t="s">
        <v>71</v>
      </c>
      <c r="M10" t="s">
        <v>115</v>
      </c>
      <c r="N10" t="s">
        <v>71</v>
      </c>
      <c r="O10" t="s">
        <v>116</v>
      </c>
      <c r="P10" t="s">
        <v>71</v>
      </c>
      <c r="Q10" t="s">
        <v>117</v>
      </c>
      <c r="R10" t="s">
        <v>71</v>
      </c>
      <c r="S10" t="s">
        <v>118</v>
      </c>
      <c r="T10" t="s">
        <v>71</v>
      </c>
      <c r="U10" t="s">
        <v>119</v>
      </c>
      <c r="V10" t="s">
        <v>71</v>
      </c>
      <c r="W10">
        <v>80134</v>
      </c>
      <c r="X10" t="s">
        <v>71</v>
      </c>
      <c r="Y10" t="s">
        <v>98</v>
      </c>
      <c r="Z10" t="s">
        <v>71</v>
      </c>
      <c r="AA10" t="s">
        <v>128</v>
      </c>
      <c r="AB10" t="s">
        <v>71</v>
      </c>
      <c r="AC10" t="s">
        <v>129</v>
      </c>
      <c r="AD10" t="s">
        <v>71</v>
      </c>
      <c r="AE10" t="s">
        <v>130</v>
      </c>
      <c r="AF10" t="s">
        <v>71</v>
      </c>
      <c r="AG10">
        <v>32.792000000000002</v>
      </c>
      <c r="AH10" t="s">
        <v>71</v>
      </c>
      <c r="AI10">
        <v>1</v>
      </c>
      <c r="AJ10" t="s">
        <v>71</v>
      </c>
      <c r="AK10">
        <v>0.2</v>
      </c>
      <c r="AL10" t="s">
        <v>71</v>
      </c>
    </row>
    <row r="11" spans="1:38" x14ac:dyDescent="0.25">
      <c r="A11">
        <v>10</v>
      </c>
      <c r="B11" t="s">
        <v>71</v>
      </c>
      <c r="C11" t="s">
        <v>131</v>
      </c>
      <c r="D11" t="s">
        <v>71</v>
      </c>
      <c r="E11" s="1">
        <v>44551</v>
      </c>
      <c r="F11" t="s">
        <v>71</v>
      </c>
      <c r="G11" s="1">
        <v>44554</v>
      </c>
      <c r="H11" t="s">
        <v>71</v>
      </c>
      <c r="I11" t="s">
        <v>132</v>
      </c>
      <c r="J11" t="s">
        <v>71</v>
      </c>
      <c r="K11" t="s">
        <v>133</v>
      </c>
      <c r="L11" t="s">
        <v>71</v>
      </c>
      <c r="M11" t="s">
        <v>134</v>
      </c>
      <c r="N11" t="s">
        <v>71</v>
      </c>
      <c r="O11" t="s">
        <v>135</v>
      </c>
      <c r="P11" t="s">
        <v>71</v>
      </c>
      <c r="Q11" t="s">
        <v>117</v>
      </c>
      <c r="R11" t="s">
        <v>71</v>
      </c>
      <c r="S11" t="s">
        <v>136</v>
      </c>
      <c r="T11" t="s">
        <v>71</v>
      </c>
      <c r="U11" t="s">
        <v>137</v>
      </c>
      <c r="V11" t="s">
        <v>71</v>
      </c>
      <c r="W11">
        <v>10024</v>
      </c>
      <c r="X11" t="s">
        <v>71</v>
      </c>
      <c r="Y11" t="s">
        <v>138</v>
      </c>
      <c r="Z11" t="s">
        <v>71</v>
      </c>
      <c r="AA11" t="s">
        <v>139</v>
      </c>
      <c r="AB11" t="s">
        <v>71</v>
      </c>
      <c r="AC11" t="s">
        <v>100</v>
      </c>
      <c r="AD11" t="s">
        <v>71</v>
      </c>
      <c r="AE11" t="s">
        <v>140</v>
      </c>
      <c r="AF11" t="s">
        <v>71</v>
      </c>
      <c r="AG11">
        <v>15.92</v>
      </c>
      <c r="AH11" t="s">
        <v>71</v>
      </c>
      <c r="AI11" t="s">
        <v>141</v>
      </c>
      <c r="AJ11" t="s">
        <v>71</v>
      </c>
      <c r="AK11">
        <v>0.2</v>
      </c>
      <c r="AL11" t="s">
        <v>71</v>
      </c>
    </row>
    <row r="12" spans="1:38" x14ac:dyDescent="0.25">
      <c r="A12">
        <v>11</v>
      </c>
      <c r="B12" t="s">
        <v>71</v>
      </c>
      <c r="C12" t="s">
        <v>142</v>
      </c>
      <c r="D12" t="s">
        <v>71</v>
      </c>
      <c r="E12" s="1">
        <v>43579</v>
      </c>
      <c r="F12" t="s">
        <v>71</v>
      </c>
      <c r="G12" s="1">
        <v>43585</v>
      </c>
      <c r="H12" t="s">
        <v>71</v>
      </c>
      <c r="I12" t="s">
        <v>102</v>
      </c>
      <c r="J12" t="s">
        <v>71</v>
      </c>
      <c r="K12" t="s">
        <v>143</v>
      </c>
      <c r="L12" t="s">
        <v>71</v>
      </c>
      <c r="M12" t="s">
        <v>144</v>
      </c>
      <c r="N12" t="s">
        <v>71</v>
      </c>
      <c r="O12" t="s">
        <v>145</v>
      </c>
      <c r="P12" t="s">
        <v>71</v>
      </c>
      <c r="Q12" t="s">
        <v>95</v>
      </c>
      <c r="R12" t="s">
        <v>71</v>
      </c>
      <c r="S12" t="s">
        <v>146</v>
      </c>
      <c r="T12" t="s">
        <v>71</v>
      </c>
      <c r="U12" t="s">
        <v>147</v>
      </c>
      <c r="V12" t="s">
        <v>71</v>
      </c>
      <c r="W12">
        <v>30318</v>
      </c>
      <c r="X12" t="s">
        <v>71</v>
      </c>
      <c r="Y12" t="s">
        <v>148</v>
      </c>
      <c r="Z12" t="s">
        <v>71</v>
      </c>
      <c r="AA12" t="s">
        <v>149</v>
      </c>
      <c r="AB12" t="s">
        <v>71</v>
      </c>
      <c r="AC12" t="s">
        <v>150</v>
      </c>
      <c r="AD12" t="s">
        <v>71</v>
      </c>
      <c r="AE12" t="s">
        <v>151</v>
      </c>
      <c r="AF12" t="s">
        <v>71</v>
      </c>
      <c r="AG12">
        <v>2.74</v>
      </c>
      <c r="AH12" t="s">
        <v>71</v>
      </c>
      <c r="AI12">
        <v>1</v>
      </c>
      <c r="AJ12" t="s">
        <v>71</v>
      </c>
      <c r="AK12">
        <v>0</v>
      </c>
      <c r="AL12" t="s">
        <v>71</v>
      </c>
    </row>
    <row r="13" spans="1:38" x14ac:dyDescent="0.25">
      <c r="A13">
        <v>12</v>
      </c>
      <c r="B13" t="s">
        <v>71</v>
      </c>
      <c r="C13" t="s">
        <v>142</v>
      </c>
      <c r="D13" t="s">
        <v>71</v>
      </c>
      <c r="E13" s="1">
        <v>43579</v>
      </c>
      <c r="F13" t="s">
        <v>71</v>
      </c>
      <c r="G13" s="1">
        <v>43585</v>
      </c>
      <c r="H13" t="s">
        <v>71</v>
      </c>
      <c r="I13" t="s">
        <v>102</v>
      </c>
      <c r="J13" t="s">
        <v>71</v>
      </c>
      <c r="K13" t="s">
        <v>143</v>
      </c>
      <c r="L13" t="s">
        <v>71</v>
      </c>
      <c r="M13" t="s">
        <v>144</v>
      </c>
      <c r="N13" t="s">
        <v>71</v>
      </c>
      <c r="O13" t="s">
        <v>145</v>
      </c>
      <c r="P13" t="s">
        <v>71</v>
      </c>
      <c r="Q13" t="s">
        <v>95</v>
      </c>
      <c r="R13" t="s">
        <v>71</v>
      </c>
      <c r="S13" t="s">
        <v>146</v>
      </c>
      <c r="T13" t="s">
        <v>71</v>
      </c>
      <c r="U13" t="s">
        <v>147</v>
      </c>
      <c r="V13" t="s">
        <v>71</v>
      </c>
      <c r="W13">
        <v>30318</v>
      </c>
      <c r="X13" t="s">
        <v>71</v>
      </c>
      <c r="Y13" t="s">
        <v>148</v>
      </c>
      <c r="Z13" t="s">
        <v>71</v>
      </c>
      <c r="AA13" t="s">
        <v>152</v>
      </c>
      <c r="AB13" t="s">
        <v>71</v>
      </c>
      <c r="AC13" t="s">
        <v>150</v>
      </c>
      <c r="AD13" t="s">
        <v>71</v>
      </c>
      <c r="AE13" t="s">
        <v>153</v>
      </c>
      <c r="AF13" t="s">
        <v>71</v>
      </c>
      <c r="AG13">
        <v>8.34</v>
      </c>
      <c r="AH13" t="s">
        <v>71</v>
      </c>
      <c r="AI13">
        <v>3</v>
      </c>
      <c r="AJ13" t="s">
        <v>71</v>
      </c>
      <c r="AK13">
        <v>0</v>
      </c>
      <c r="AL13" t="s">
        <v>71</v>
      </c>
    </row>
    <row r="14" spans="1:38" x14ac:dyDescent="0.25">
      <c r="A14">
        <v>13</v>
      </c>
      <c r="B14" t="s">
        <v>71</v>
      </c>
      <c r="C14" t="s">
        <v>142</v>
      </c>
      <c r="D14" t="s">
        <v>71</v>
      </c>
      <c r="E14" s="1">
        <v>43579</v>
      </c>
      <c r="F14" t="s">
        <v>71</v>
      </c>
      <c r="G14" s="1">
        <v>43585</v>
      </c>
      <c r="H14" t="s">
        <v>71</v>
      </c>
      <c r="I14" t="s">
        <v>91</v>
      </c>
      <c r="J14" t="s">
        <v>71</v>
      </c>
      <c r="K14" t="s">
        <v>143</v>
      </c>
      <c r="L14" t="s">
        <v>71</v>
      </c>
      <c r="M14" t="s">
        <v>144</v>
      </c>
      <c r="N14" t="s">
        <v>71</v>
      </c>
      <c r="O14" t="s">
        <v>145</v>
      </c>
      <c r="P14" t="s">
        <v>71</v>
      </c>
      <c r="Q14" t="s">
        <v>95</v>
      </c>
      <c r="R14" t="s">
        <v>71</v>
      </c>
      <c r="S14" t="s">
        <v>146</v>
      </c>
      <c r="T14" t="s">
        <v>71</v>
      </c>
      <c r="U14" t="s">
        <v>147</v>
      </c>
      <c r="V14" t="s">
        <v>71</v>
      </c>
      <c r="W14">
        <v>30318</v>
      </c>
      <c r="X14" t="s">
        <v>71</v>
      </c>
      <c r="Y14" t="s">
        <v>148</v>
      </c>
      <c r="Z14" t="s">
        <v>71</v>
      </c>
      <c r="AA14" t="s">
        <v>154</v>
      </c>
      <c r="AB14" t="s">
        <v>71</v>
      </c>
      <c r="AC14" t="s">
        <v>155</v>
      </c>
      <c r="AD14" t="s">
        <v>71</v>
      </c>
      <c r="AE14" t="s">
        <v>156</v>
      </c>
      <c r="AF14" t="s">
        <v>71</v>
      </c>
      <c r="AG14">
        <v>46.74</v>
      </c>
      <c r="AH14" t="s">
        <v>71</v>
      </c>
      <c r="AI14">
        <v>3</v>
      </c>
      <c r="AJ14" t="s">
        <v>71</v>
      </c>
      <c r="AK14">
        <v>0</v>
      </c>
      <c r="AL14" t="s">
        <v>71</v>
      </c>
    </row>
    <row r="15" spans="1:38" x14ac:dyDescent="0.25">
      <c r="A15">
        <v>14</v>
      </c>
      <c r="B15" t="s">
        <v>71</v>
      </c>
      <c r="C15" t="s">
        <v>142</v>
      </c>
      <c r="D15" t="s">
        <v>71</v>
      </c>
      <c r="E15" s="1">
        <v>43579</v>
      </c>
      <c r="F15" t="s">
        <v>71</v>
      </c>
      <c r="G15" s="1">
        <v>43585</v>
      </c>
      <c r="H15" t="s">
        <v>71</v>
      </c>
      <c r="I15" t="s">
        <v>102</v>
      </c>
      <c r="J15" t="s">
        <v>71</v>
      </c>
      <c r="K15" t="s">
        <v>143</v>
      </c>
      <c r="L15" t="s">
        <v>71</v>
      </c>
      <c r="M15" t="s">
        <v>144</v>
      </c>
      <c r="N15" t="s">
        <v>71</v>
      </c>
      <c r="O15" t="s">
        <v>145</v>
      </c>
      <c r="P15" t="s">
        <v>71</v>
      </c>
      <c r="Q15" t="s">
        <v>95</v>
      </c>
      <c r="R15" t="s">
        <v>71</v>
      </c>
      <c r="S15" t="s">
        <v>146</v>
      </c>
      <c r="T15" t="s">
        <v>71</v>
      </c>
      <c r="U15" t="s">
        <v>147</v>
      </c>
      <c r="V15" t="s">
        <v>71</v>
      </c>
      <c r="W15">
        <v>30318</v>
      </c>
      <c r="X15" t="s">
        <v>71</v>
      </c>
      <c r="Y15" t="s">
        <v>148</v>
      </c>
      <c r="Z15" t="s">
        <v>71</v>
      </c>
      <c r="AA15" t="s">
        <v>157</v>
      </c>
      <c r="AB15" t="s">
        <v>71</v>
      </c>
      <c r="AC15" t="s">
        <v>100</v>
      </c>
      <c r="AD15" t="s">
        <v>71</v>
      </c>
      <c r="AE15" t="s">
        <v>158</v>
      </c>
      <c r="AF15" t="s">
        <v>71</v>
      </c>
      <c r="AG15">
        <v>6354.95</v>
      </c>
      <c r="AH15" t="s">
        <v>71</v>
      </c>
      <c r="AI15">
        <v>5</v>
      </c>
      <c r="AJ15" t="s">
        <v>71</v>
      </c>
      <c r="AK15">
        <v>0</v>
      </c>
      <c r="AL15" t="s">
        <v>71</v>
      </c>
    </row>
    <row r="16" spans="1:38" x14ac:dyDescent="0.25">
      <c r="A16">
        <v>15</v>
      </c>
      <c r="B16" t="s">
        <v>71</v>
      </c>
      <c r="C16" t="s">
        <v>159</v>
      </c>
      <c r="D16" t="s">
        <v>71</v>
      </c>
      <c r="E16" s="1">
        <v>44565</v>
      </c>
      <c r="F16" t="s">
        <v>71</v>
      </c>
      <c r="G16" s="1">
        <v>44566</v>
      </c>
      <c r="H16" t="s">
        <v>71</v>
      </c>
      <c r="I16" t="s">
        <v>160</v>
      </c>
      <c r="J16" t="s">
        <v>71</v>
      </c>
      <c r="K16" t="s">
        <v>161</v>
      </c>
      <c r="L16" t="s">
        <v>71</v>
      </c>
      <c r="M16" t="s">
        <v>162</v>
      </c>
      <c r="N16" t="s">
        <v>71</v>
      </c>
      <c r="O16" t="s">
        <v>163</v>
      </c>
      <c r="P16" t="s">
        <v>71</v>
      </c>
      <c r="Q16" t="s">
        <v>95</v>
      </c>
      <c r="R16" t="s">
        <v>71</v>
      </c>
      <c r="S16" t="s">
        <v>164</v>
      </c>
      <c r="T16" t="s">
        <v>71</v>
      </c>
      <c r="U16" t="s">
        <v>165</v>
      </c>
      <c r="V16" t="s">
        <v>71</v>
      </c>
      <c r="W16">
        <v>64118</v>
      </c>
      <c r="X16" t="s">
        <v>71</v>
      </c>
      <c r="Y16" t="s">
        <v>166</v>
      </c>
      <c r="Z16" t="s">
        <v>71</v>
      </c>
      <c r="AA16" t="s">
        <v>167</v>
      </c>
      <c r="AB16" t="s">
        <v>71</v>
      </c>
      <c r="AC16" t="s">
        <v>105</v>
      </c>
      <c r="AD16" t="s">
        <v>71</v>
      </c>
      <c r="AE16" t="s">
        <v>168</v>
      </c>
      <c r="AF16" t="s">
        <v>71</v>
      </c>
      <c r="AG16">
        <v>126.3</v>
      </c>
      <c r="AH16" t="s">
        <v>71</v>
      </c>
      <c r="AI16">
        <v>3</v>
      </c>
      <c r="AJ16" t="s">
        <v>71</v>
      </c>
      <c r="AK16">
        <v>0</v>
      </c>
      <c r="AL16" t="s">
        <v>71</v>
      </c>
    </row>
    <row r="17" spans="1:38" x14ac:dyDescent="0.25">
      <c r="A17">
        <v>16</v>
      </c>
      <c r="B17" t="s">
        <v>71</v>
      </c>
      <c r="C17" t="s">
        <v>159</v>
      </c>
      <c r="D17" t="s">
        <v>71</v>
      </c>
      <c r="E17" s="1">
        <v>44565</v>
      </c>
      <c r="F17" t="s">
        <v>71</v>
      </c>
      <c r="G17" s="1">
        <v>44566</v>
      </c>
      <c r="H17" t="s">
        <v>71</v>
      </c>
      <c r="I17" t="s">
        <v>169</v>
      </c>
      <c r="J17" t="s">
        <v>71</v>
      </c>
      <c r="K17" t="s">
        <v>161</v>
      </c>
      <c r="L17" t="s">
        <v>71</v>
      </c>
      <c r="M17" t="s">
        <v>162</v>
      </c>
      <c r="N17" t="s">
        <v>71</v>
      </c>
      <c r="O17" t="s">
        <v>163</v>
      </c>
      <c r="P17" t="s">
        <v>71</v>
      </c>
      <c r="Q17" t="s">
        <v>95</v>
      </c>
      <c r="R17" t="s">
        <v>71</v>
      </c>
      <c r="S17" t="s">
        <v>164</v>
      </c>
      <c r="T17" t="s">
        <v>71</v>
      </c>
      <c r="U17" t="s">
        <v>165</v>
      </c>
      <c r="V17" t="s">
        <v>71</v>
      </c>
      <c r="W17">
        <v>64118</v>
      </c>
      <c r="X17" t="s">
        <v>71</v>
      </c>
      <c r="Y17" t="s">
        <v>166</v>
      </c>
      <c r="Z17" t="s">
        <v>71</v>
      </c>
      <c r="AA17" t="s">
        <v>170</v>
      </c>
      <c r="AB17" t="s">
        <v>71</v>
      </c>
      <c r="AC17" t="s">
        <v>171</v>
      </c>
      <c r="AD17" t="s">
        <v>71</v>
      </c>
      <c r="AE17" t="s">
        <v>172</v>
      </c>
      <c r="AF17" t="s">
        <v>71</v>
      </c>
      <c r="AG17">
        <v>38.04</v>
      </c>
      <c r="AH17" t="s">
        <v>71</v>
      </c>
      <c r="AI17">
        <v>2</v>
      </c>
      <c r="AJ17" t="s">
        <v>71</v>
      </c>
      <c r="AK17">
        <v>0</v>
      </c>
      <c r="AL17" t="s">
        <v>71</v>
      </c>
    </row>
    <row r="18" spans="1:38" x14ac:dyDescent="0.25">
      <c r="A18">
        <v>17</v>
      </c>
      <c r="B18" t="s">
        <v>71</v>
      </c>
      <c r="C18" t="s">
        <v>173</v>
      </c>
      <c r="D18" t="s">
        <v>71</v>
      </c>
      <c r="E18" s="1">
        <v>44163</v>
      </c>
      <c r="F18" t="s">
        <v>71</v>
      </c>
      <c r="G18" s="1">
        <v>44166</v>
      </c>
      <c r="H18" t="s">
        <v>71</v>
      </c>
      <c r="I18" t="s">
        <v>169</v>
      </c>
      <c r="J18" t="s">
        <v>71</v>
      </c>
      <c r="K18" t="s">
        <v>174</v>
      </c>
      <c r="L18" t="s">
        <v>71</v>
      </c>
      <c r="M18" t="s">
        <v>175</v>
      </c>
      <c r="N18" t="s">
        <v>71</v>
      </c>
      <c r="O18" t="s">
        <v>176</v>
      </c>
      <c r="P18" t="s">
        <v>71</v>
      </c>
      <c r="Q18" t="s">
        <v>95</v>
      </c>
      <c r="R18" t="s">
        <v>71</v>
      </c>
      <c r="S18" t="s">
        <v>177</v>
      </c>
      <c r="T18" t="s">
        <v>71</v>
      </c>
      <c r="U18" t="s">
        <v>178</v>
      </c>
      <c r="V18" t="s">
        <v>71</v>
      </c>
      <c r="W18">
        <v>43055</v>
      </c>
      <c r="X18" t="s">
        <v>71</v>
      </c>
      <c r="Y18" t="s">
        <v>138</v>
      </c>
      <c r="Z18" t="s">
        <v>71</v>
      </c>
      <c r="AA18" t="s">
        <v>179</v>
      </c>
      <c r="AB18" t="s">
        <v>71</v>
      </c>
      <c r="AC18" t="s">
        <v>150</v>
      </c>
      <c r="AD18" t="s">
        <v>71</v>
      </c>
      <c r="AE18" t="s">
        <v>180</v>
      </c>
      <c r="AF18" t="s">
        <v>71</v>
      </c>
      <c r="AG18">
        <v>7.1520000000000001</v>
      </c>
      <c r="AH18" t="s">
        <v>71</v>
      </c>
      <c r="AI18">
        <v>3</v>
      </c>
      <c r="AJ18" t="s">
        <v>71</v>
      </c>
      <c r="AK18">
        <v>0.2</v>
      </c>
      <c r="AL18" t="s">
        <v>71</v>
      </c>
    </row>
    <row r="19" spans="1:38" x14ac:dyDescent="0.25">
      <c r="A19">
        <v>18</v>
      </c>
      <c r="B19" t="s">
        <v>71</v>
      </c>
      <c r="C19" t="s">
        <v>181</v>
      </c>
      <c r="D19" t="s">
        <v>71</v>
      </c>
      <c r="E19" s="1">
        <v>44590</v>
      </c>
      <c r="F19" t="s">
        <v>71</v>
      </c>
      <c r="G19" s="1">
        <v>44594</v>
      </c>
      <c r="H19" t="s">
        <v>71</v>
      </c>
      <c r="I19" t="s">
        <v>102</v>
      </c>
      <c r="J19" t="s">
        <v>71</v>
      </c>
      <c r="K19" t="s">
        <v>182</v>
      </c>
      <c r="L19" t="s">
        <v>71</v>
      </c>
      <c r="M19" t="s">
        <v>183</v>
      </c>
      <c r="N19" t="s">
        <v>71</v>
      </c>
      <c r="O19" t="s">
        <v>184</v>
      </c>
      <c r="P19" t="s">
        <v>71</v>
      </c>
      <c r="Q19" t="s">
        <v>95</v>
      </c>
      <c r="R19" t="s">
        <v>71</v>
      </c>
      <c r="S19" t="s">
        <v>185</v>
      </c>
      <c r="T19" t="s">
        <v>71</v>
      </c>
      <c r="U19" t="s">
        <v>97</v>
      </c>
      <c r="V19" t="s">
        <v>71</v>
      </c>
      <c r="W19">
        <v>90049</v>
      </c>
      <c r="X19" t="s">
        <v>71</v>
      </c>
      <c r="Y19" t="s">
        <v>98</v>
      </c>
      <c r="Z19" t="s">
        <v>71</v>
      </c>
      <c r="AA19" t="s">
        <v>186</v>
      </c>
      <c r="AB19" t="s">
        <v>71</v>
      </c>
      <c r="AC19" t="s">
        <v>150</v>
      </c>
      <c r="AD19" t="s">
        <v>71</v>
      </c>
      <c r="AE19" t="s">
        <v>187</v>
      </c>
      <c r="AF19" t="s">
        <v>71</v>
      </c>
      <c r="AG19">
        <v>6.63</v>
      </c>
      <c r="AH19" t="s">
        <v>71</v>
      </c>
      <c r="AI19">
        <v>3</v>
      </c>
      <c r="AJ19" t="s">
        <v>71</v>
      </c>
      <c r="AK19">
        <v>0</v>
      </c>
      <c r="AL19" t="s">
        <v>71</v>
      </c>
    </row>
    <row r="20" spans="1:38" x14ac:dyDescent="0.25">
      <c r="A20">
        <v>19</v>
      </c>
      <c r="B20" t="s">
        <v>71</v>
      </c>
      <c r="C20" t="s">
        <v>181</v>
      </c>
      <c r="D20" t="s">
        <v>71</v>
      </c>
      <c r="E20" s="1">
        <v>44590</v>
      </c>
      <c r="F20" t="s">
        <v>71</v>
      </c>
      <c r="G20" s="1">
        <v>44594</v>
      </c>
      <c r="H20" t="s">
        <v>71</v>
      </c>
      <c r="I20" t="s">
        <v>102</v>
      </c>
      <c r="J20" t="s">
        <v>71</v>
      </c>
      <c r="K20" t="s">
        <v>182</v>
      </c>
      <c r="L20" t="s">
        <v>71</v>
      </c>
      <c r="M20" t="s">
        <v>183</v>
      </c>
      <c r="N20" t="s">
        <v>71</v>
      </c>
      <c r="O20" t="s">
        <v>184</v>
      </c>
      <c r="P20" t="s">
        <v>71</v>
      </c>
      <c r="Q20" t="s">
        <v>95</v>
      </c>
      <c r="R20" t="s">
        <v>71</v>
      </c>
      <c r="S20" t="s">
        <v>185</v>
      </c>
      <c r="T20" t="s">
        <v>71</v>
      </c>
      <c r="U20" t="s">
        <v>97</v>
      </c>
      <c r="V20" t="s">
        <v>71</v>
      </c>
      <c r="W20">
        <v>90049</v>
      </c>
      <c r="X20" t="s">
        <v>71</v>
      </c>
      <c r="Y20" t="s">
        <v>98</v>
      </c>
      <c r="Z20" t="s">
        <v>71</v>
      </c>
      <c r="AA20" t="s">
        <v>188</v>
      </c>
      <c r="AB20" t="s">
        <v>71</v>
      </c>
      <c r="AC20" t="s">
        <v>150</v>
      </c>
      <c r="AD20" t="s">
        <v>71</v>
      </c>
      <c r="AE20" t="s">
        <v>189</v>
      </c>
      <c r="AF20" t="s">
        <v>71</v>
      </c>
      <c r="AG20">
        <v>5.88</v>
      </c>
      <c r="AH20" t="s">
        <v>71</v>
      </c>
      <c r="AI20">
        <v>2</v>
      </c>
      <c r="AJ20" t="s">
        <v>71</v>
      </c>
      <c r="AK20">
        <v>0</v>
      </c>
      <c r="AL20" t="s">
        <v>71</v>
      </c>
    </row>
    <row r="21" spans="1:38" x14ac:dyDescent="0.25">
      <c r="A21">
        <v>20</v>
      </c>
      <c r="B21" t="s">
        <v>71</v>
      </c>
      <c r="C21" t="s">
        <v>190</v>
      </c>
      <c r="D21" t="s">
        <v>71</v>
      </c>
      <c r="E21" s="1">
        <v>44257</v>
      </c>
      <c r="F21" t="s">
        <v>71</v>
      </c>
      <c r="G21" s="1">
        <v>44262</v>
      </c>
      <c r="H21" t="s">
        <v>71</v>
      </c>
      <c r="I21" t="s">
        <v>102</v>
      </c>
      <c r="J21" t="s">
        <v>71</v>
      </c>
      <c r="K21" t="s">
        <v>191</v>
      </c>
      <c r="L21" t="s">
        <v>71</v>
      </c>
      <c r="M21" t="s">
        <v>192</v>
      </c>
      <c r="N21" t="s">
        <v>71</v>
      </c>
      <c r="O21" t="s">
        <v>193</v>
      </c>
      <c r="P21" t="s">
        <v>71</v>
      </c>
      <c r="Q21" t="s">
        <v>194</v>
      </c>
      <c r="R21" t="s">
        <v>71</v>
      </c>
      <c r="S21" t="s">
        <v>195</v>
      </c>
      <c r="T21" t="s">
        <v>71</v>
      </c>
      <c r="U21" t="s">
        <v>196</v>
      </c>
      <c r="V21" t="s">
        <v>71</v>
      </c>
      <c r="W21">
        <v>59405</v>
      </c>
      <c r="X21" t="s">
        <v>71</v>
      </c>
      <c r="Y21" t="s">
        <v>98</v>
      </c>
      <c r="Z21" t="s">
        <v>71</v>
      </c>
      <c r="AA21" t="s">
        <v>197</v>
      </c>
      <c r="AB21" t="s">
        <v>71</v>
      </c>
      <c r="AC21" t="s">
        <v>198</v>
      </c>
      <c r="AD21" t="s">
        <v>71</v>
      </c>
      <c r="AE21" t="s">
        <v>199</v>
      </c>
      <c r="AF21" t="s">
        <v>71</v>
      </c>
      <c r="AG21">
        <v>2999.95</v>
      </c>
      <c r="AH21" t="s">
        <v>71</v>
      </c>
      <c r="AI21">
        <v>5</v>
      </c>
      <c r="AJ21" t="s">
        <v>71</v>
      </c>
      <c r="AK21">
        <v>0</v>
      </c>
      <c r="AL21" t="s">
        <v>71</v>
      </c>
    </row>
    <row r="22" spans="1:38" x14ac:dyDescent="0.25">
      <c r="A22">
        <v>21</v>
      </c>
      <c r="B22" t="s">
        <v>71</v>
      </c>
      <c r="C22" t="s">
        <v>190</v>
      </c>
      <c r="D22" t="s">
        <v>71</v>
      </c>
      <c r="E22" s="1">
        <v>44257</v>
      </c>
      <c r="F22" t="s">
        <v>71</v>
      </c>
      <c r="G22" s="1">
        <v>44262</v>
      </c>
      <c r="H22" t="s">
        <v>71</v>
      </c>
      <c r="I22" t="s">
        <v>102</v>
      </c>
      <c r="J22" t="s">
        <v>71</v>
      </c>
      <c r="K22" t="s">
        <v>191</v>
      </c>
      <c r="L22" t="s">
        <v>71</v>
      </c>
      <c r="M22" t="s">
        <v>192</v>
      </c>
      <c r="N22" t="s">
        <v>71</v>
      </c>
      <c r="O22" t="s">
        <v>193</v>
      </c>
      <c r="P22" t="s">
        <v>71</v>
      </c>
      <c r="Q22" t="s">
        <v>194</v>
      </c>
      <c r="R22" t="s">
        <v>71</v>
      </c>
      <c r="S22" t="s">
        <v>195</v>
      </c>
      <c r="T22" t="s">
        <v>71</v>
      </c>
      <c r="U22" t="s">
        <v>196</v>
      </c>
      <c r="V22" t="s">
        <v>71</v>
      </c>
      <c r="W22">
        <v>59405</v>
      </c>
      <c r="X22" t="s">
        <v>71</v>
      </c>
      <c r="Y22" t="s">
        <v>98</v>
      </c>
      <c r="Z22" t="s">
        <v>71</v>
      </c>
      <c r="AA22" t="s">
        <v>200</v>
      </c>
      <c r="AB22" t="s">
        <v>71</v>
      </c>
      <c r="AC22" t="s">
        <v>155</v>
      </c>
      <c r="AD22" t="s">
        <v>71</v>
      </c>
      <c r="AE22" t="s">
        <v>201</v>
      </c>
      <c r="AF22" t="s">
        <v>71</v>
      </c>
      <c r="AG22">
        <v>51.45</v>
      </c>
      <c r="AH22" t="s">
        <v>71</v>
      </c>
      <c r="AI22" t="s">
        <v>202</v>
      </c>
      <c r="AJ22" t="s">
        <v>71</v>
      </c>
      <c r="AK22">
        <v>0</v>
      </c>
      <c r="AL22" t="s">
        <v>71</v>
      </c>
    </row>
    <row r="23" spans="1:38" x14ac:dyDescent="0.25">
      <c r="A23">
        <v>22</v>
      </c>
      <c r="B23" t="s">
        <v>71</v>
      </c>
      <c r="C23" t="s">
        <v>190</v>
      </c>
      <c r="D23" t="s">
        <v>71</v>
      </c>
      <c r="E23" s="1">
        <v>44257</v>
      </c>
      <c r="F23" t="s">
        <v>71</v>
      </c>
      <c r="G23" s="1">
        <v>44262</v>
      </c>
      <c r="H23" t="s">
        <v>71</v>
      </c>
      <c r="I23" t="s">
        <v>102</v>
      </c>
      <c r="J23" t="s">
        <v>71</v>
      </c>
      <c r="K23" t="s">
        <v>191</v>
      </c>
      <c r="L23" t="s">
        <v>71</v>
      </c>
      <c r="M23" t="s">
        <v>192</v>
      </c>
      <c r="N23" t="s">
        <v>71</v>
      </c>
      <c r="O23" t="s">
        <v>193</v>
      </c>
      <c r="P23" t="s">
        <v>71</v>
      </c>
      <c r="Q23" t="s">
        <v>194</v>
      </c>
      <c r="R23" t="s">
        <v>71</v>
      </c>
      <c r="S23" t="s">
        <v>195</v>
      </c>
      <c r="T23" t="s">
        <v>71</v>
      </c>
      <c r="U23" t="s">
        <v>196</v>
      </c>
      <c r="V23" t="s">
        <v>71</v>
      </c>
      <c r="W23">
        <v>59405</v>
      </c>
      <c r="X23" t="s">
        <v>71</v>
      </c>
      <c r="Y23" t="s">
        <v>98</v>
      </c>
      <c r="Z23" t="s">
        <v>71</v>
      </c>
      <c r="AA23" t="s">
        <v>203</v>
      </c>
      <c r="AB23" t="s">
        <v>71</v>
      </c>
      <c r="AC23" t="s">
        <v>129</v>
      </c>
      <c r="AD23" t="s">
        <v>71</v>
      </c>
      <c r="AE23" t="s">
        <v>204</v>
      </c>
      <c r="AF23" t="s">
        <v>71</v>
      </c>
      <c r="AG23">
        <v>11.96</v>
      </c>
      <c r="AH23" t="s">
        <v>71</v>
      </c>
      <c r="AI23">
        <v>2</v>
      </c>
      <c r="AJ23" t="s">
        <v>71</v>
      </c>
      <c r="AK23">
        <v>0</v>
      </c>
      <c r="AL23" t="s">
        <v>71</v>
      </c>
    </row>
    <row r="24" spans="1:38" x14ac:dyDescent="0.25">
      <c r="A24">
        <v>23</v>
      </c>
      <c r="B24" t="s">
        <v>71</v>
      </c>
      <c r="C24" t="s">
        <v>190</v>
      </c>
      <c r="D24" t="s">
        <v>71</v>
      </c>
      <c r="E24" s="1">
        <v>44257</v>
      </c>
      <c r="F24" t="s">
        <v>71</v>
      </c>
      <c r="G24" s="1">
        <v>44262</v>
      </c>
      <c r="H24" t="s">
        <v>71</v>
      </c>
      <c r="I24" t="s">
        <v>102</v>
      </c>
      <c r="J24" t="s">
        <v>71</v>
      </c>
      <c r="K24" t="s">
        <v>191</v>
      </c>
      <c r="L24" t="s">
        <v>71</v>
      </c>
      <c r="M24" t="s">
        <v>192</v>
      </c>
      <c r="N24" t="s">
        <v>71</v>
      </c>
      <c r="O24" t="s">
        <v>205</v>
      </c>
      <c r="P24" t="s">
        <v>71</v>
      </c>
      <c r="Q24" t="s">
        <v>194</v>
      </c>
      <c r="R24" t="s">
        <v>71</v>
      </c>
      <c r="S24" t="s">
        <v>195</v>
      </c>
      <c r="T24" t="s">
        <v>71</v>
      </c>
      <c r="U24" t="s">
        <v>196</v>
      </c>
      <c r="V24" t="s">
        <v>71</v>
      </c>
      <c r="W24">
        <v>59405</v>
      </c>
      <c r="X24" t="s">
        <v>71</v>
      </c>
      <c r="Y24" t="s">
        <v>98</v>
      </c>
      <c r="Z24" t="s">
        <v>71</v>
      </c>
      <c r="AA24" t="s">
        <v>206</v>
      </c>
      <c r="AB24" t="s">
        <v>71</v>
      </c>
      <c r="AC24" t="s">
        <v>155</v>
      </c>
      <c r="AD24" t="s">
        <v>71</v>
      </c>
      <c r="AE24" t="s">
        <v>207</v>
      </c>
      <c r="AF24" t="s">
        <v>71</v>
      </c>
      <c r="AG24">
        <v>1126.02</v>
      </c>
      <c r="AH24" t="s">
        <v>71</v>
      </c>
      <c r="AI24">
        <v>3</v>
      </c>
      <c r="AJ24" t="s">
        <v>71</v>
      </c>
      <c r="AK24">
        <v>0</v>
      </c>
      <c r="AL24" t="s">
        <v>71</v>
      </c>
    </row>
    <row r="25" spans="1:38" x14ac:dyDescent="0.25">
      <c r="A25">
        <v>24</v>
      </c>
      <c r="B25" t="s">
        <v>71</v>
      </c>
      <c r="C25" t="s">
        <v>208</v>
      </c>
      <c r="D25" t="s">
        <v>71</v>
      </c>
      <c r="E25" s="1">
        <v>43585</v>
      </c>
      <c r="F25" t="s">
        <v>71</v>
      </c>
      <c r="G25" s="1">
        <v>43589</v>
      </c>
      <c r="H25" t="s">
        <v>71</v>
      </c>
      <c r="I25" t="s">
        <v>91</v>
      </c>
      <c r="J25" t="s">
        <v>71</v>
      </c>
      <c r="K25" t="s">
        <v>209</v>
      </c>
      <c r="L25" t="s">
        <v>71</v>
      </c>
      <c r="M25" t="s">
        <v>210</v>
      </c>
      <c r="N25" t="s">
        <v>71</v>
      </c>
      <c r="O25" t="s">
        <v>211</v>
      </c>
      <c r="P25" t="s">
        <v>71</v>
      </c>
      <c r="Q25" t="s">
        <v>95</v>
      </c>
      <c r="R25" t="s">
        <v>71</v>
      </c>
      <c r="S25" t="s">
        <v>212</v>
      </c>
      <c r="T25" t="s">
        <v>71</v>
      </c>
      <c r="U25" t="s">
        <v>213</v>
      </c>
      <c r="V25" t="s">
        <v>71</v>
      </c>
      <c r="W25">
        <v>77041</v>
      </c>
      <c r="X25" t="s">
        <v>71</v>
      </c>
      <c r="Y25" t="s">
        <v>166</v>
      </c>
      <c r="Z25" t="s">
        <v>71</v>
      </c>
      <c r="AA25" t="s">
        <v>214</v>
      </c>
      <c r="AB25" t="s">
        <v>71</v>
      </c>
      <c r="AC25" t="s">
        <v>171</v>
      </c>
      <c r="AD25" t="s">
        <v>71</v>
      </c>
      <c r="AE25" t="s">
        <v>215</v>
      </c>
      <c r="AF25" t="s">
        <v>71</v>
      </c>
      <c r="AG25">
        <v>18.391999999999999</v>
      </c>
      <c r="AH25" t="s">
        <v>71</v>
      </c>
      <c r="AI25">
        <v>1</v>
      </c>
      <c r="AJ25" t="s">
        <v>71</v>
      </c>
      <c r="AK25">
        <v>0.2</v>
      </c>
      <c r="AL25" t="s">
        <v>71</v>
      </c>
    </row>
    <row r="26" spans="1:38" x14ac:dyDescent="0.25">
      <c r="A26">
        <v>25</v>
      </c>
      <c r="B26" t="s">
        <v>71</v>
      </c>
      <c r="C26" t="s">
        <v>208</v>
      </c>
      <c r="D26" t="s">
        <v>71</v>
      </c>
      <c r="E26" s="1">
        <v>43585</v>
      </c>
      <c r="F26" t="s">
        <v>71</v>
      </c>
      <c r="G26" s="1">
        <v>43589</v>
      </c>
      <c r="H26" t="s">
        <v>71</v>
      </c>
      <c r="I26" t="s">
        <v>102</v>
      </c>
      <c r="J26" t="s">
        <v>71</v>
      </c>
      <c r="K26" t="s">
        <v>209</v>
      </c>
      <c r="L26" t="s">
        <v>71</v>
      </c>
      <c r="M26" t="s">
        <v>210</v>
      </c>
      <c r="N26" t="s">
        <v>71</v>
      </c>
      <c r="O26" t="s">
        <v>211</v>
      </c>
      <c r="P26" t="s">
        <v>71</v>
      </c>
      <c r="Q26" t="s">
        <v>95</v>
      </c>
      <c r="R26" t="s">
        <v>71</v>
      </c>
      <c r="S26" t="s">
        <v>212</v>
      </c>
      <c r="T26" t="s">
        <v>71</v>
      </c>
      <c r="U26" t="s">
        <v>213</v>
      </c>
      <c r="V26" t="s">
        <v>71</v>
      </c>
      <c r="W26">
        <v>77041</v>
      </c>
      <c r="X26" t="s">
        <v>71</v>
      </c>
      <c r="Y26" t="s">
        <v>166</v>
      </c>
      <c r="Z26" t="s">
        <v>71</v>
      </c>
      <c r="AA26" t="s">
        <v>216</v>
      </c>
      <c r="AB26" t="s">
        <v>71</v>
      </c>
      <c r="AC26" t="s">
        <v>155</v>
      </c>
      <c r="AD26" t="s">
        <v>71</v>
      </c>
      <c r="AE26" t="s">
        <v>217</v>
      </c>
      <c r="AF26" t="s">
        <v>71</v>
      </c>
      <c r="AG26">
        <v>129.56800000000001</v>
      </c>
      <c r="AH26" t="s">
        <v>71</v>
      </c>
      <c r="AI26">
        <v>2</v>
      </c>
      <c r="AJ26" t="s">
        <v>71</v>
      </c>
      <c r="AK26">
        <v>0.2</v>
      </c>
      <c r="AL26" t="s">
        <v>71</v>
      </c>
    </row>
    <row r="27" spans="1:38" x14ac:dyDescent="0.25">
      <c r="A27">
        <v>26</v>
      </c>
      <c r="B27" t="s">
        <v>71</v>
      </c>
      <c r="C27" t="s">
        <v>208</v>
      </c>
      <c r="D27" t="s">
        <v>71</v>
      </c>
      <c r="E27" s="1">
        <v>43585</v>
      </c>
      <c r="F27" t="s">
        <v>71</v>
      </c>
      <c r="G27" s="1">
        <v>43589</v>
      </c>
      <c r="H27" t="s">
        <v>71</v>
      </c>
      <c r="I27" t="s">
        <v>102</v>
      </c>
      <c r="J27" t="s">
        <v>71</v>
      </c>
      <c r="K27" t="s">
        <v>209</v>
      </c>
      <c r="L27" t="s">
        <v>71</v>
      </c>
      <c r="M27" t="s">
        <v>218</v>
      </c>
      <c r="N27" t="s">
        <v>71</v>
      </c>
      <c r="O27" t="s">
        <v>211</v>
      </c>
      <c r="P27" t="s">
        <v>71</v>
      </c>
      <c r="Q27" t="s">
        <v>95</v>
      </c>
      <c r="R27" t="s">
        <v>71</v>
      </c>
      <c r="S27" t="s">
        <v>212</v>
      </c>
      <c r="T27" t="s">
        <v>71</v>
      </c>
      <c r="U27" t="s">
        <v>213</v>
      </c>
      <c r="V27" t="s">
        <v>71</v>
      </c>
      <c r="W27">
        <v>77041</v>
      </c>
      <c r="X27" t="s">
        <v>71</v>
      </c>
      <c r="Y27" t="s">
        <v>166</v>
      </c>
      <c r="Z27" t="s">
        <v>71</v>
      </c>
      <c r="AA27" t="s">
        <v>219</v>
      </c>
      <c r="AB27" t="s">
        <v>71</v>
      </c>
      <c r="AC27" t="s">
        <v>100</v>
      </c>
      <c r="AD27" t="s">
        <v>71</v>
      </c>
      <c r="AE27" t="s">
        <v>220</v>
      </c>
      <c r="AF27" t="s">
        <v>71</v>
      </c>
      <c r="AG27">
        <v>14.112</v>
      </c>
      <c r="AH27" t="s">
        <v>71</v>
      </c>
      <c r="AI27">
        <v>9</v>
      </c>
      <c r="AJ27" t="s">
        <v>71</v>
      </c>
      <c r="AK27">
        <v>0.8</v>
      </c>
      <c r="AL27" t="s">
        <v>71</v>
      </c>
    </row>
    <row r="28" spans="1:38" x14ac:dyDescent="0.25">
      <c r="A28">
        <v>27</v>
      </c>
      <c r="B28" t="s">
        <v>71</v>
      </c>
      <c r="C28" t="s">
        <v>221</v>
      </c>
      <c r="D28" t="s">
        <v>71</v>
      </c>
      <c r="E28" s="1">
        <v>44258</v>
      </c>
      <c r="F28" t="s">
        <v>71</v>
      </c>
      <c r="G28" s="1">
        <v>44260</v>
      </c>
      <c r="H28" t="s">
        <v>71</v>
      </c>
      <c r="I28" t="s">
        <v>169</v>
      </c>
      <c r="J28" t="s">
        <v>71</v>
      </c>
      <c r="K28" t="s">
        <v>222</v>
      </c>
      <c r="L28" t="s">
        <v>71</v>
      </c>
      <c r="M28" t="s">
        <v>223</v>
      </c>
      <c r="N28" t="s">
        <v>71</v>
      </c>
      <c r="O28" t="s">
        <v>224</v>
      </c>
      <c r="P28" t="s">
        <v>71</v>
      </c>
      <c r="Q28" t="s">
        <v>117</v>
      </c>
      <c r="R28" t="s">
        <v>71</v>
      </c>
      <c r="S28" t="s">
        <v>225</v>
      </c>
      <c r="T28" t="s">
        <v>71</v>
      </c>
      <c r="U28" t="s">
        <v>226</v>
      </c>
      <c r="V28" t="s">
        <v>71</v>
      </c>
      <c r="W28">
        <v>48234</v>
      </c>
      <c r="X28" t="s">
        <v>71</v>
      </c>
      <c r="Y28" t="s">
        <v>166</v>
      </c>
      <c r="Z28" t="s">
        <v>71</v>
      </c>
      <c r="AA28" t="s">
        <v>227</v>
      </c>
      <c r="AB28" t="s">
        <v>71</v>
      </c>
      <c r="AC28" t="s">
        <v>228</v>
      </c>
      <c r="AD28" t="s">
        <v>71</v>
      </c>
      <c r="AE28" t="s">
        <v>229</v>
      </c>
      <c r="AF28" t="s">
        <v>71</v>
      </c>
      <c r="AG28">
        <v>210.98</v>
      </c>
      <c r="AH28" t="s">
        <v>71</v>
      </c>
      <c r="AI28">
        <v>2</v>
      </c>
      <c r="AJ28" t="s">
        <v>71</v>
      </c>
      <c r="AK28">
        <v>0</v>
      </c>
      <c r="AL28" t="s">
        <v>71</v>
      </c>
    </row>
    <row r="29" spans="1:38" x14ac:dyDescent="0.25">
      <c r="A29">
        <v>28</v>
      </c>
      <c r="B29" t="s">
        <v>71</v>
      </c>
      <c r="C29" t="s">
        <v>230</v>
      </c>
      <c r="D29" t="s">
        <v>71</v>
      </c>
      <c r="E29" s="1">
        <v>44011</v>
      </c>
      <c r="F29" t="s">
        <v>71</v>
      </c>
      <c r="G29" s="1">
        <v>44013</v>
      </c>
      <c r="H29" t="s">
        <v>71</v>
      </c>
      <c r="I29" t="s">
        <v>169</v>
      </c>
      <c r="J29" t="s">
        <v>71</v>
      </c>
      <c r="K29" t="s">
        <v>231</v>
      </c>
      <c r="L29" t="s">
        <v>71</v>
      </c>
      <c r="M29" t="s">
        <v>232</v>
      </c>
      <c r="N29" t="s">
        <v>71</v>
      </c>
      <c r="O29" t="s">
        <v>233</v>
      </c>
      <c r="P29" t="s">
        <v>71</v>
      </c>
      <c r="Q29" t="s">
        <v>95</v>
      </c>
      <c r="R29" t="s">
        <v>71</v>
      </c>
      <c r="S29" t="s">
        <v>185</v>
      </c>
      <c r="T29" t="s">
        <v>71</v>
      </c>
      <c r="U29" t="s">
        <v>97</v>
      </c>
      <c r="V29" t="s">
        <v>71</v>
      </c>
      <c r="W29">
        <v>90032</v>
      </c>
      <c r="X29" t="s">
        <v>71</v>
      </c>
      <c r="Y29" t="s">
        <v>98</v>
      </c>
      <c r="Z29" t="s">
        <v>71</v>
      </c>
      <c r="AA29" t="s">
        <v>234</v>
      </c>
      <c r="AB29" t="s">
        <v>71</v>
      </c>
      <c r="AC29" t="s">
        <v>235</v>
      </c>
      <c r="AD29" t="s">
        <v>71</v>
      </c>
      <c r="AE29" t="s">
        <v>236</v>
      </c>
      <c r="AF29" t="s">
        <v>71</v>
      </c>
      <c r="AG29">
        <v>55.176000000000002</v>
      </c>
      <c r="AH29" t="s">
        <v>71</v>
      </c>
      <c r="AI29">
        <v>3</v>
      </c>
      <c r="AJ29" t="s">
        <v>71</v>
      </c>
      <c r="AK29">
        <v>0.2</v>
      </c>
      <c r="AL29" t="s">
        <v>71</v>
      </c>
    </row>
    <row r="30" spans="1:38" x14ac:dyDescent="0.25">
      <c r="A30">
        <v>29</v>
      </c>
      <c r="B30" t="s">
        <v>71</v>
      </c>
      <c r="C30" t="s">
        <v>230</v>
      </c>
      <c r="D30" t="s">
        <v>71</v>
      </c>
      <c r="E30" s="1">
        <v>44011</v>
      </c>
      <c r="F30" t="s">
        <v>71</v>
      </c>
      <c r="G30" s="1">
        <v>44013</v>
      </c>
      <c r="H30" t="s">
        <v>71</v>
      </c>
      <c r="I30" t="s">
        <v>169</v>
      </c>
      <c r="J30" t="s">
        <v>71</v>
      </c>
      <c r="K30" t="s">
        <v>231</v>
      </c>
      <c r="L30" t="s">
        <v>71</v>
      </c>
      <c r="M30" t="s">
        <v>232</v>
      </c>
      <c r="N30" t="s">
        <v>71</v>
      </c>
      <c r="O30" t="s">
        <v>233</v>
      </c>
      <c r="P30" t="s">
        <v>71</v>
      </c>
      <c r="Q30" t="s">
        <v>95</v>
      </c>
      <c r="R30" t="s">
        <v>71</v>
      </c>
      <c r="S30" t="s">
        <v>185</v>
      </c>
      <c r="T30" t="s">
        <v>71</v>
      </c>
      <c r="U30" t="s">
        <v>97</v>
      </c>
      <c r="V30" t="s">
        <v>71</v>
      </c>
      <c r="W30">
        <v>90032</v>
      </c>
      <c r="X30" t="s">
        <v>71</v>
      </c>
      <c r="Y30" t="s">
        <v>98</v>
      </c>
      <c r="Z30" t="s">
        <v>71</v>
      </c>
      <c r="AA30" t="s">
        <v>237</v>
      </c>
      <c r="AB30" t="s">
        <v>71</v>
      </c>
      <c r="AC30" t="s">
        <v>171</v>
      </c>
      <c r="AD30" t="s">
        <v>71</v>
      </c>
      <c r="AE30" t="s">
        <v>238</v>
      </c>
      <c r="AF30" t="s">
        <v>71</v>
      </c>
      <c r="AG30">
        <v>66.260000000000005</v>
      </c>
      <c r="AH30" t="s">
        <v>71</v>
      </c>
      <c r="AI30">
        <v>2</v>
      </c>
      <c r="AJ30" t="s">
        <v>71</v>
      </c>
      <c r="AK30">
        <v>0</v>
      </c>
      <c r="AL30" t="s">
        <v>71</v>
      </c>
    </row>
    <row r="31" spans="1:38" x14ac:dyDescent="0.25">
      <c r="A31">
        <v>30</v>
      </c>
      <c r="B31" t="s">
        <v>71</v>
      </c>
      <c r="C31" t="s">
        <v>239</v>
      </c>
      <c r="D31" t="s">
        <v>71</v>
      </c>
      <c r="E31" s="1">
        <v>43864</v>
      </c>
      <c r="F31" t="s">
        <v>71</v>
      </c>
      <c r="G31" s="1">
        <v>43871</v>
      </c>
      <c r="H31" t="s">
        <v>71</v>
      </c>
      <c r="I31" t="s">
        <v>102</v>
      </c>
      <c r="J31" t="s">
        <v>71</v>
      </c>
      <c r="K31" t="s">
        <v>240</v>
      </c>
      <c r="L31" t="s">
        <v>71</v>
      </c>
      <c r="M31" t="s">
        <v>241</v>
      </c>
      <c r="N31" t="s">
        <v>71</v>
      </c>
      <c r="O31" t="s">
        <v>242</v>
      </c>
      <c r="P31" t="s">
        <v>71</v>
      </c>
      <c r="Q31" t="s">
        <v>95</v>
      </c>
      <c r="R31" t="s">
        <v>71</v>
      </c>
      <c r="S31" t="s">
        <v>243</v>
      </c>
      <c r="T31" t="s">
        <v>71</v>
      </c>
      <c r="U31" t="s">
        <v>244</v>
      </c>
      <c r="V31" t="s">
        <v>71</v>
      </c>
      <c r="W31">
        <v>1841</v>
      </c>
      <c r="X31" t="s">
        <v>71</v>
      </c>
      <c r="Y31" t="s">
        <v>138</v>
      </c>
      <c r="Z31" t="s">
        <v>71</v>
      </c>
      <c r="AA31" t="s">
        <v>245</v>
      </c>
      <c r="AB31" t="s">
        <v>71</v>
      </c>
      <c r="AC31" t="s">
        <v>246</v>
      </c>
      <c r="AD31" t="s">
        <v>71</v>
      </c>
      <c r="AE31" t="s">
        <v>247</v>
      </c>
      <c r="AF31" t="s">
        <v>71</v>
      </c>
      <c r="AG31">
        <v>22.2</v>
      </c>
      <c r="AH31" t="s">
        <v>71</v>
      </c>
      <c r="AI31">
        <v>5</v>
      </c>
      <c r="AJ31" t="s">
        <v>71</v>
      </c>
      <c r="AK31">
        <v>0</v>
      </c>
      <c r="AL31" t="s">
        <v>71</v>
      </c>
    </row>
    <row r="32" spans="1:38" x14ac:dyDescent="0.25">
      <c r="A32">
        <v>31</v>
      </c>
      <c r="B32" t="s">
        <v>71</v>
      </c>
      <c r="C32" t="s">
        <v>248</v>
      </c>
      <c r="D32" t="s">
        <v>71</v>
      </c>
      <c r="E32" s="1">
        <v>44529</v>
      </c>
      <c r="F32" t="s">
        <v>71</v>
      </c>
      <c r="G32" s="1">
        <v>44534</v>
      </c>
      <c r="H32" t="s">
        <v>71</v>
      </c>
      <c r="I32" t="s">
        <v>102</v>
      </c>
      <c r="J32" t="s">
        <v>71</v>
      </c>
      <c r="K32" t="s">
        <v>249</v>
      </c>
      <c r="L32" t="s">
        <v>71</v>
      </c>
      <c r="M32" t="s">
        <v>250</v>
      </c>
      <c r="N32" t="s">
        <v>71</v>
      </c>
      <c r="O32" t="s">
        <v>251</v>
      </c>
      <c r="P32" t="s">
        <v>71</v>
      </c>
      <c r="Q32" t="s">
        <v>194</v>
      </c>
      <c r="R32" t="s">
        <v>71</v>
      </c>
      <c r="S32" t="s">
        <v>252</v>
      </c>
      <c r="T32" t="s">
        <v>71</v>
      </c>
      <c r="U32" t="s">
        <v>253</v>
      </c>
      <c r="V32" t="s">
        <v>71</v>
      </c>
      <c r="W32">
        <v>33801</v>
      </c>
      <c r="X32" t="s">
        <v>71</v>
      </c>
      <c r="Y32" t="s">
        <v>148</v>
      </c>
      <c r="Z32" t="s">
        <v>71</v>
      </c>
      <c r="AA32" t="s">
        <v>254</v>
      </c>
      <c r="AB32" t="s">
        <v>71</v>
      </c>
      <c r="AC32" t="s">
        <v>109</v>
      </c>
      <c r="AD32" t="s">
        <v>71</v>
      </c>
      <c r="AE32" t="s">
        <v>255</v>
      </c>
      <c r="AF32" t="s">
        <v>71</v>
      </c>
      <c r="AG32">
        <v>683.952</v>
      </c>
      <c r="AH32" t="s">
        <v>71</v>
      </c>
      <c r="AI32">
        <v>3</v>
      </c>
      <c r="AJ32" t="s">
        <v>71</v>
      </c>
      <c r="AK32">
        <v>0.2</v>
      </c>
      <c r="AL32" t="s">
        <v>71</v>
      </c>
    </row>
    <row r="33" spans="1:38" x14ac:dyDescent="0.25">
      <c r="A33">
        <v>32</v>
      </c>
      <c r="B33" t="s">
        <v>71</v>
      </c>
      <c r="C33" t="s">
        <v>248</v>
      </c>
      <c r="D33" t="s">
        <v>71</v>
      </c>
      <c r="E33" s="1">
        <v>44529</v>
      </c>
      <c r="F33" t="s">
        <v>71</v>
      </c>
      <c r="G33" s="1">
        <v>44534</v>
      </c>
      <c r="H33" t="s">
        <v>71</v>
      </c>
      <c r="I33" t="s">
        <v>102</v>
      </c>
      <c r="J33" t="s">
        <v>71</v>
      </c>
      <c r="K33" t="s">
        <v>249</v>
      </c>
      <c r="L33" t="s">
        <v>71</v>
      </c>
      <c r="M33" t="s">
        <v>256</v>
      </c>
      <c r="N33" t="s">
        <v>71</v>
      </c>
      <c r="O33" t="s">
        <v>251</v>
      </c>
      <c r="P33" t="s">
        <v>71</v>
      </c>
      <c r="Q33" t="s">
        <v>194</v>
      </c>
      <c r="R33" t="s">
        <v>71</v>
      </c>
      <c r="S33" t="s">
        <v>252</v>
      </c>
      <c r="T33" t="s">
        <v>71</v>
      </c>
      <c r="U33" t="s">
        <v>253</v>
      </c>
      <c r="V33" t="s">
        <v>71</v>
      </c>
      <c r="W33">
        <v>33801</v>
      </c>
      <c r="X33" t="s">
        <v>71</v>
      </c>
      <c r="Y33" t="s">
        <v>148</v>
      </c>
      <c r="Z33" t="s">
        <v>71</v>
      </c>
      <c r="AA33" t="s">
        <v>257</v>
      </c>
      <c r="AB33" t="s">
        <v>71</v>
      </c>
      <c r="AC33" t="s">
        <v>105</v>
      </c>
      <c r="AD33" t="s">
        <v>71</v>
      </c>
      <c r="AE33" t="s">
        <v>258</v>
      </c>
      <c r="AF33" t="s">
        <v>71</v>
      </c>
      <c r="AG33">
        <v>45.695999999999998</v>
      </c>
      <c r="AH33" t="s">
        <v>71</v>
      </c>
      <c r="AI33" t="s">
        <v>141</v>
      </c>
      <c r="AJ33" t="s">
        <v>71</v>
      </c>
      <c r="AK33">
        <v>0.2</v>
      </c>
      <c r="AL33" t="s">
        <v>71</v>
      </c>
    </row>
    <row r="34" spans="1:38" x14ac:dyDescent="0.25">
      <c r="A34">
        <v>33</v>
      </c>
      <c r="B34" t="s">
        <v>71</v>
      </c>
      <c r="C34" t="s">
        <v>259</v>
      </c>
      <c r="D34" t="s">
        <v>71</v>
      </c>
      <c r="E34" s="1">
        <v>43750</v>
      </c>
      <c r="F34" t="s">
        <v>71</v>
      </c>
      <c r="G34" s="1">
        <v>43754</v>
      </c>
      <c r="H34" t="s">
        <v>71</v>
      </c>
      <c r="I34" t="s">
        <v>91</v>
      </c>
      <c r="J34" t="s">
        <v>71</v>
      </c>
      <c r="K34" t="s">
        <v>260</v>
      </c>
      <c r="L34" t="s">
        <v>71</v>
      </c>
      <c r="M34" t="s">
        <v>261</v>
      </c>
      <c r="N34" t="s">
        <v>71</v>
      </c>
      <c r="O34" t="s">
        <v>262</v>
      </c>
      <c r="P34" t="s">
        <v>71</v>
      </c>
      <c r="Q34" t="s">
        <v>95</v>
      </c>
      <c r="R34" t="s">
        <v>71</v>
      </c>
      <c r="S34" t="s">
        <v>263</v>
      </c>
      <c r="T34" t="s">
        <v>71</v>
      </c>
      <c r="U34" t="s">
        <v>264</v>
      </c>
      <c r="V34" t="s">
        <v>71</v>
      </c>
      <c r="W34">
        <v>19134</v>
      </c>
      <c r="X34" t="s">
        <v>71</v>
      </c>
      <c r="Y34" t="s">
        <v>138</v>
      </c>
      <c r="Z34" t="s">
        <v>71</v>
      </c>
      <c r="AA34" t="s">
        <v>265</v>
      </c>
      <c r="AB34" t="s">
        <v>71</v>
      </c>
      <c r="AC34" t="s">
        <v>155</v>
      </c>
      <c r="AD34" t="s">
        <v>71</v>
      </c>
      <c r="AE34" t="s">
        <v>266</v>
      </c>
      <c r="AF34" t="s">
        <v>71</v>
      </c>
      <c r="AG34">
        <v>36.335999999999999</v>
      </c>
      <c r="AH34" t="s">
        <v>71</v>
      </c>
      <c r="AI34">
        <v>3</v>
      </c>
      <c r="AJ34" t="s">
        <v>71</v>
      </c>
      <c r="AK34">
        <v>0.2</v>
      </c>
      <c r="AL34" t="s">
        <v>71</v>
      </c>
    </row>
    <row r="35" spans="1:38" x14ac:dyDescent="0.25">
      <c r="A35">
        <v>34</v>
      </c>
      <c r="B35" t="s">
        <v>71</v>
      </c>
      <c r="C35" t="s">
        <v>259</v>
      </c>
      <c r="D35" t="s">
        <v>71</v>
      </c>
      <c r="E35" s="1">
        <v>43750</v>
      </c>
      <c r="F35" t="s">
        <v>71</v>
      </c>
      <c r="G35" s="1">
        <v>43754</v>
      </c>
      <c r="H35" t="s">
        <v>71</v>
      </c>
      <c r="I35" t="s">
        <v>102</v>
      </c>
      <c r="J35" t="s">
        <v>71</v>
      </c>
      <c r="K35" t="s">
        <v>260</v>
      </c>
      <c r="L35" t="s">
        <v>71</v>
      </c>
      <c r="M35" t="s">
        <v>261</v>
      </c>
      <c r="N35" t="s">
        <v>71</v>
      </c>
      <c r="O35" t="s">
        <v>262</v>
      </c>
      <c r="P35" t="s">
        <v>71</v>
      </c>
      <c r="Q35" t="s">
        <v>95</v>
      </c>
      <c r="R35" t="s">
        <v>71</v>
      </c>
      <c r="S35" t="s">
        <v>263</v>
      </c>
      <c r="T35" t="s">
        <v>71</v>
      </c>
      <c r="U35" t="s">
        <v>264</v>
      </c>
      <c r="V35" t="s">
        <v>71</v>
      </c>
      <c r="W35">
        <v>19134</v>
      </c>
      <c r="X35" t="s">
        <v>71</v>
      </c>
      <c r="Y35" t="s">
        <v>138</v>
      </c>
      <c r="Z35" t="s">
        <v>71</v>
      </c>
      <c r="AA35" t="s">
        <v>267</v>
      </c>
      <c r="AB35" t="s">
        <v>71</v>
      </c>
      <c r="AC35" t="s">
        <v>268</v>
      </c>
      <c r="AD35" t="s">
        <v>71</v>
      </c>
      <c r="AE35" t="s">
        <v>269</v>
      </c>
      <c r="AF35" t="s">
        <v>71</v>
      </c>
      <c r="AG35">
        <v>666.24800000000005</v>
      </c>
      <c r="AH35" t="s">
        <v>71</v>
      </c>
      <c r="AI35">
        <v>1</v>
      </c>
      <c r="AJ35" t="s">
        <v>71</v>
      </c>
      <c r="AK35">
        <v>0.2</v>
      </c>
      <c r="AL35" t="s">
        <v>71</v>
      </c>
    </row>
    <row r="36" spans="1:38" x14ac:dyDescent="0.25">
      <c r="A36">
        <v>35</v>
      </c>
      <c r="B36" t="s">
        <v>71</v>
      </c>
      <c r="C36" t="s">
        <v>259</v>
      </c>
      <c r="D36" t="s">
        <v>71</v>
      </c>
      <c r="E36" s="1">
        <v>43750</v>
      </c>
      <c r="F36" t="s">
        <v>71</v>
      </c>
      <c r="G36" s="1">
        <v>43754</v>
      </c>
      <c r="H36" t="s">
        <v>71</v>
      </c>
      <c r="I36" t="s">
        <v>102</v>
      </c>
      <c r="J36" t="s">
        <v>71</v>
      </c>
      <c r="K36" t="s">
        <v>260</v>
      </c>
      <c r="L36" t="s">
        <v>71</v>
      </c>
      <c r="M36" t="s">
        <v>261</v>
      </c>
      <c r="N36" t="s">
        <v>71</v>
      </c>
      <c r="O36" t="s">
        <v>270</v>
      </c>
      <c r="P36" t="s">
        <v>71</v>
      </c>
      <c r="Q36" t="s">
        <v>95</v>
      </c>
      <c r="R36" t="s">
        <v>71</v>
      </c>
      <c r="S36" t="s">
        <v>263</v>
      </c>
      <c r="T36" t="s">
        <v>71</v>
      </c>
      <c r="U36" t="s">
        <v>264</v>
      </c>
      <c r="V36" t="s">
        <v>71</v>
      </c>
      <c r="W36">
        <v>19134</v>
      </c>
      <c r="X36" t="s">
        <v>71</v>
      </c>
      <c r="Y36" t="s">
        <v>138</v>
      </c>
      <c r="Z36" t="s">
        <v>71</v>
      </c>
      <c r="AA36" t="s">
        <v>271</v>
      </c>
      <c r="AB36" t="s">
        <v>71</v>
      </c>
      <c r="AC36" t="s">
        <v>272</v>
      </c>
      <c r="AD36" t="s">
        <v>71</v>
      </c>
      <c r="AE36" t="s">
        <v>273</v>
      </c>
      <c r="AF36" t="s">
        <v>71</v>
      </c>
      <c r="AG36">
        <v>52.512</v>
      </c>
      <c r="AH36" t="s">
        <v>71</v>
      </c>
      <c r="AI36">
        <v>6</v>
      </c>
      <c r="AJ36" t="s">
        <v>71</v>
      </c>
      <c r="AK36">
        <v>0.2</v>
      </c>
      <c r="AL36" t="s">
        <v>71</v>
      </c>
    </row>
    <row r="37" spans="1:38" x14ac:dyDescent="0.25">
      <c r="A37">
        <v>36</v>
      </c>
      <c r="B37" t="s">
        <v>71</v>
      </c>
      <c r="C37" t="s">
        <v>274</v>
      </c>
      <c r="D37" t="s">
        <v>71</v>
      </c>
      <c r="E37" s="1">
        <v>43815</v>
      </c>
      <c r="F37" t="s">
        <v>71</v>
      </c>
      <c r="G37" s="1">
        <v>43817</v>
      </c>
      <c r="H37" t="s">
        <v>71</v>
      </c>
      <c r="I37" t="s">
        <v>132</v>
      </c>
      <c r="J37" t="s">
        <v>71</v>
      </c>
      <c r="K37" t="s">
        <v>275</v>
      </c>
      <c r="L37" t="s">
        <v>71</v>
      </c>
      <c r="M37" t="s">
        <v>276</v>
      </c>
      <c r="N37" t="s">
        <v>71</v>
      </c>
      <c r="O37" t="s">
        <v>277</v>
      </c>
      <c r="P37" t="s">
        <v>71</v>
      </c>
      <c r="Q37" t="s">
        <v>117</v>
      </c>
      <c r="R37" t="s">
        <v>71</v>
      </c>
      <c r="S37" t="s">
        <v>185</v>
      </c>
      <c r="T37" t="s">
        <v>71</v>
      </c>
      <c r="U37" t="s">
        <v>97</v>
      </c>
      <c r="V37" t="s">
        <v>71</v>
      </c>
      <c r="W37">
        <v>90036</v>
      </c>
      <c r="X37" t="s">
        <v>71</v>
      </c>
      <c r="Y37" t="s">
        <v>98</v>
      </c>
      <c r="Z37" t="s">
        <v>71</v>
      </c>
      <c r="AA37" t="s">
        <v>278</v>
      </c>
      <c r="AB37" t="s">
        <v>71</v>
      </c>
      <c r="AC37" t="s">
        <v>109</v>
      </c>
      <c r="AD37" t="s">
        <v>71</v>
      </c>
      <c r="AE37" t="s">
        <v>279</v>
      </c>
      <c r="AF37" t="s">
        <v>71</v>
      </c>
      <c r="AG37">
        <v>190.72</v>
      </c>
      <c r="AH37" t="s">
        <v>71</v>
      </c>
      <c r="AI37">
        <v>1</v>
      </c>
      <c r="AJ37" t="s">
        <v>71</v>
      </c>
      <c r="AK37">
        <v>0.2</v>
      </c>
      <c r="AL37" t="s">
        <v>71</v>
      </c>
    </row>
    <row r="38" spans="1:38" x14ac:dyDescent="0.25">
      <c r="A38">
        <v>37</v>
      </c>
      <c r="B38" t="s">
        <v>71</v>
      </c>
      <c r="C38" t="s">
        <v>280</v>
      </c>
      <c r="D38" t="s">
        <v>71</v>
      </c>
      <c r="E38" s="1">
        <v>44485</v>
      </c>
      <c r="F38" t="s">
        <v>71</v>
      </c>
      <c r="G38" s="1">
        <v>44489</v>
      </c>
      <c r="H38" t="s">
        <v>71</v>
      </c>
      <c r="I38" t="s">
        <v>102</v>
      </c>
      <c r="J38" t="s">
        <v>71</v>
      </c>
      <c r="K38" t="s">
        <v>281</v>
      </c>
      <c r="L38" t="s">
        <v>71</v>
      </c>
      <c r="M38" t="s">
        <v>282</v>
      </c>
      <c r="N38" t="s">
        <v>71</v>
      </c>
      <c r="O38" t="s">
        <v>283</v>
      </c>
      <c r="P38" t="s">
        <v>71</v>
      </c>
      <c r="Q38" t="s">
        <v>95</v>
      </c>
      <c r="R38" t="s">
        <v>71</v>
      </c>
      <c r="S38" t="s">
        <v>185</v>
      </c>
      <c r="T38" t="s">
        <v>71</v>
      </c>
      <c r="U38" t="s">
        <v>97</v>
      </c>
      <c r="V38" t="s">
        <v>71</v>
      </c>
      <c r="W38">
        <v>90032</v>
      </c>
      <c r="X38" t="s">
        <v>71</v>
      </c>
      <c r="Y38" t="s">
        <v>98</v>
      </c>
      <c r="Z38" t="s">
        <v>71</v>
      </c>
      <c r="AA38" t="s">
        <v>284</v>
      </c>
      <c r="AB38" t="s">
        <v>71</v>
      </c>
      <c r="AC38" t="s">
        <v>105</v>
      </c>
      <c r="AD38" t="s">
        <v>71</v>
      </c>
      <c r="AE38" t="s">
        <v>285</v>
      </c>
      <c r="AF38" t="s">
        <v>71</v>
      </c>
      <c r="AG38">
        <v>47.94</v>
      </c>
      <c r="AH38" t="s">
        <v>71</v>
      </c>
      <c r="AI38">
        <v>3</v>
      </c>
      <c r="AJ38" t="s">
        <v>71</v>
      </c>
      <c r="AK38">
        <v>0</v>
      </c>
      <c r="AL38" t="s">
        <v>71</v>
      </c>
    </row>
    <row r="39" spans="1:38" x14ac:dyDescent="0.25">
      <c r="A39">
        <v>38</v>
      </c>
      <c r="B39" t="s">
        <v>71</v>
      </c>
      <c r="C39" t="s">
        <v>286</v>
      </c>
      <c r="D39" t="s">
        <v>71</v>
      </c>
      <c r="E39" s="1">
        <v>44019</v>
      </c>
      <c r="F39" t="s">
        <v>71</v>
      </c>
      <c r="G39" s="1">
        <v>44022</v>
      </c>
      <c r="H39" t="s">
        <v>71</v>
      </c>
      <c r="I39" t="s">
        <v>132</v>
      </c>
      <c r="J39" t="s">
        <v>71</v>
      </c>
      <c r="K39" t="s">
        <v>287</v>
      </c>
      <c r="L39" t="s">
        <v>71</v>
      </c>
      <c r="M39" t="s">
        <v>288</v>
      </c>
      <c r="N39" t="s">
        <v>71</v>
      </c>
      <c r="O39" t="s">
        <v>289</v>
      </c>
      <c r="P39" t="s">
        <v>71</v>
      </c>
      <c r="Q39" t="s">
        <v>95</v>
      </c>
      <c r="R39" t="s">
        <v>71</v>
      </c>
      <c r="S39" t="s">
        <v>290</v>
      </c>
      <c r="T39" t="s">
        <v>71</v>
      </c>
      <c r="U39" t="s">
        <v>291</v>
      </c>
      <c r="V39" t="s">
        <v>71</v>
      </c>
      <c r="W39">
        <v>36116</v>
      </c>
      <c r="X39" t="s">
        <v>71</v>
      </c>
      <c r="Y39" t="s">
        <v>148</v>
      </c>
      <c r="Z39" t="s">
        <v>71</v>
      </c>
      <c r="AA39" t="s">
        <v>292</v>
      </c>
      <c r="AB39" t="s">
        <v>71</v>
      </c>
      <c r="AC39" t="s">
        <v>235</v>
      </c>
      <c r="AD39" t="s">
        <v>71</v>
      </c>
      <c r="AE39" t="s">
        <v>293</v>
      </c>
      <c r="AF39" t="s">
        <v>71</v>
      </c>
      <c r="AG39">
        <v>979.95</v>
      </c>
      <c r="AH39" t="s">
        <v>71</v>
      </c>
      <c r="AI39">
        <v>5</v>
      </c>
      <c r="AJ39" t="s">
        <v>71</v>
      </c>
      <c r="AK39">
        <v>0</v>
      </c>
      <c r="AL39" t="s">
        <v>71</v>
      </c>
    </row>
    <row r="40" spans="1:38" x14ac:dyDescent="0.25">
      <c r="A40">
        <v>39</v>
      </c>
      <c r="B40" t="s">
        <v>71</v>
      </c>
      <c r="C40" t="s">
        <v>286</v>
      </c>
      <c r="D40" t="s">
        <v>71</v>
      </c>
      <c r="E40" s="1">
        <v>44019</v>
      </c>
      <c r="F40" t="s">
        <v>71</v>
      </c>
      <c r="G40" s="1">
        <v>44022</v>
      </c>
      <c r="H40" t="s">
        <v>71</v>
      </c>
      <c r="I40" t="s">
        <v>132</v>
      </c>
      <c r="J40" t="s">
        <v>71</v>
      </c>
      <c r="K40" t="s">
        <v>287</v>
      </c>
      <c r="L40" t="s">
        <v>71</v>
      </c>
      <c r="M40" t="s">
        <v>288</v>
      </c>
      <c r="N40" t="s">
        <v>71</v>
      </c>
      <c r="O40" t="s">
        <v>289</v>
      </c>
      <c r="P40" t="s">
        <v>71</v>
      </c>
      <c r="Q40" t="s">
        <v>95</v>
      </c>
      <c r="R40" t="s">
        <v>71</v>
      </c>
      <c r="S40" t="s">
        <v>290</v>
      </c>
      <c r="T40" t="s">
        <v>71</v>
      </c>
      <c r="U40" t="s">
        <v>291</v>
      </c>
      <c r="V40" t="s">
        <v>71</v>
      </c>
      <c r="W40">
        <v>36116</v>
      </c>
      <c r="X40" t="s">
        <v>71</v>
      </c>
      <c r="Y40" t="s">
        <v>148</v>
      </c>
      <c r="Z40" t="s">
        <v>71</v>
      </c>
      <c r="AA40" t="s">
        <v>294</v>
      </c>
      <c r="AB40" t="s">
        <v>71</v>
      </c>
      <c r="AC40" t="s">
        <v>100</v>
      </c>
      <c r="AD40" t="s">
        <v>71</v>
      </c>
      <c r="AE40" t="s">
        <v>295</v>
      </c>
      <c r="AF40" t="s">
        <v>71</v>
      </c>
      <c r="AG40">
        <v>22.75</v>
      </c>
      <c r="AH40" t="s">
        <v>71</v>
      </c>
      <c r="AI40">
        <v>5</v>
      </c>
      <c r="AJ40" t="s">
        <v>71</v>
      </c>
      <c r="AK40">
        <v>0</v>
      </c>
      <c r="AL40" t="s">
        <v>71</v>
      </c>
    </row>
    <row r="41" spans="1:38" x14ac:dyDescent="0.25">
      <c r="A41">
        <v>40</v>
      </c>
      <c r="B41" t="s">
        <v>71</v>
      </c>
      <c r="C41" t="s">
        <v>296</v>
      </c>
      <c r="D41" t="s">
        <v>71</v>
      </c>
      <c r="E41" s="1">
        <v>44061</v>
      </c>
      <c r="F41" t="s">
        <v>71</v>
      </c>
      <c r="G41" s="1">
        <v>44067</v>
      </c>
      <c r="H41" t="s">
        <v>71</v>
      </c>
      <c r="I41" t="s">
        <v>102</v>
      </c>
      <c r="J41" t="s">
        <v>71</v>
      </c>
      <c r="K41" t="s">
        <v>297</v>
      </c>
      <c r="L41" t="s">
        <v>71</v>
      </c>
      <c r="M41" t="s">
        <v>298</v>
      </c>
      <c r="N41" t="s">
        <v>71</v>
      </c>
      <c r="O41" t="s">
        <v>299</v>
      </c>
      <c r="P41" t="s">
        <v>71</v>
      </c>
      <c r="Q41" t="s">
        <v>95</v>
      </c>
      <c r="R41" t="s">
        <v>71</v>
      </c>
      <c r="S41" t="s">
        <v>300</v>
      </c>
      <c r="T41" t="s">
        <v>71</v>
      </c>
      <c r="U41" t="s">
        <v>301</v>
      </c>
      <c r="V41" t="s">
        <v>71</v>
      </c>
      <c r="W41">
        <v>85204</v>
      </c>
      <c r="X41" t="s">
        <v>71</v>
      </c>
      <c r="Y41" t="s">
        <v>98</v>
      </c>
      <c r="Z41" t="s">
        <v>71</v>
      </c>
      <c r="AA41" t="s">
        <v>302</v>
      </c>
      <c r="AB41" t="s">
        <v>71</v>
      </c>
      <c r="AC41" t="s">
        <v>155</v>
      </c>
      <c r="AD41" t="s">
        <v>71</v>
      </c>
      <c r="AE41" t="s">
        <v>303</v>
      </c>
      <c r="AF41" t="s">
        <v>71</v>
      </c>
      <c r="AG41">
        <v>16.768000000000001</v>
      </c>
      <c r="AH41" t="s">
        <v>71</v>
      </c>
      <c r="AI41">
        <v>2</v>
      </c>
      <c r="AJ41" t="s">
        <v>71</v>
      </c>
      <c r="AK41">
        <v>0.2</v>
      </c>
      <c r="AL41" t="s">
        <v>71</v>
      </c>
    </row>
    <row r="42" spans="1:38" x14ac:dyDescent="0.25">
      <c r="A42">
        <v>41</v>
      </c>
      <c r="B42" t="s">
        <v>71</v>
      </c>
      <c r="C42" t="s">
        <v>304</v>
      </c>
      <c r="D42" t="s">
        <v>71</v>
      </c>
      <c r="E42" s="1">
        <v>44481</v>
      </c>
      <c r="F42" t="s">
        <v>71</v>
      </c>
      <c r="G42" s="1">
        <v>44486</v>
      </c>
      <c r="H42" t="s">
        <v>71</v>
      </c>
      <c r="I42" t="s">
        <v>132</v>
      </c>
      <c r="J42" t="s">
        <v>71</v>
      </c>
      <c r="K42" t="s">
        <v>305</v>
      </c>
      <c r="L42" t="s">
        <v>71</v>
      </c>
      <c r="M42" t="s">
        <v>306</v>
      </c>
      <c r="N42" t="s">
        <v>71</v>
      </c>
      <c r="O42" t="s">
        <v>307</v>
      </c>
      <c r="P42" t="s">
        <v>71</v>
      </c>
      <c r="Q42" t="s">
        <v>95</v>
      </c>
      <c r="R42" t="s">
        <v>71</v>
      </c>
      <c r="S42" t="s">
        <v>308</v>
      </c>
      <c r="T42" t="s">
        <v>71</v>
      </c>
      <c r="U42" t="s">
        <v>309</v>
      </c>
      <c r="V42" t="s">
        <v>71</v>
      </c>
      <c r="W42">
        <v>60653</v>
      </c>
      <c r="X42" t="s">
        <v>71</v>
      </c>
      <c r="Y42" t="s">
        <v>166</v>
      </c>
      <c r="Z42" t="s">
        <v>71</v>
      </c>
      <c r="AA42" t="s">
        <v>310</v>
      </c>
      <c r="AB42" t="s">
        <v>71</v>
      </c>
      <c r="AC42" t="s">
        <v>100</v>
      </c>
      <c r="AD42" t="s">
        <v>71</v>
      </c>
      <c r="AE42" t="s">
        <v>311</v>
      </c>
      <c r="AF42" t="s">
        <v>71</v>
      </c>
      <c r="AG42">
        <v>42.616</v>
      </c>
      <c r="AH42" t="s">
        <v>71</v>
      </c>
      <c r="AI42">
        <v>7</v>
      </c>
      <c r="AJ42" t="s">
        <v>71</v>
      </c>
      <c r="AK42">
        <v>0.8</v>
      </c>
      <c r="AL42" t="s">
        <v>71</v>
      </c>
    </row>
    <row r="43" spans="1:38" x14ac:dyDescent="0.25">
      <c r="A43">
        <v>42</v>
      </c>
      <c r="B43" t="s">
        <v>71</v>
      </c>
      <c r="C43" t="s">
        <v>312</v>
      </c>
      <c r="D43" t="s">
        <v>71</v>
      </c>
      <c r="E43" s="1">
        <v>43841</v>
      </c>
      <c r="F43" t="s">
        <v>71</v>
      </c>
      <c r="G43" s="1">
        <v>43846</v>
      </c>
      <c r="H43" t="s">
        <v>71</v>
      </c>
      <c r="I43" t="s">
        <v>102</v>
      </c>
      <c r="J43" t="s">
        <v>71</v>
      </c>
      <c r="K43" t="s">
        <v>313</v>
      </c>
      <c r="L43" t="s">
        <v>71</v>
      </c>
      <c r="M43" t="s">
        <v>175</v>
      </c>
      <c r="N43" t="s">
        <v>71</v>
      </c>
      <c r="O43" t="s">
        <v>314</v>
      </c>
      <c r="P43" t="s">
        <v>71</v>
      </c>
      <c r="Q43" t="s">
        <v>194</v>
      </c>
      <c r="R43" t="s">
        <v>71</v>
      </c>
      <c r="S43" t="s">
        <v>136</v>
      </c>
      <c r="T43" t="s">
        <v>71</v>
      </c>
      <c r="U43" t="s">
        <v>137</v>
      </c>
      <c r="V43" t="s">
        <v>71</v>
      </c>
      <c r="W43">
        <v>10009</v>
      </c>
      <c r="X43" t="s">
        <v>71</v>
      </c>
      <c r="Y43" t="s">
        <v>138</v>
      </c>
      <c r="Z43" t="s">
        <v>71</v>
      </c>
      <c r="AA43" t="s">
        <v>315</v>
      </c>
      <c r="AB43" t="s">
        <v>71</v>
      </c>
      <c r="AC43" t="s">
        <v>100</v>
      </c>
      <c r="AD43" t="s">
        <v>71</v>
      </c>
      <c r="AE43" t="s">
        <v>316</v>
      </c>
      <c r="AF43" t="s">
        <v>71</v>
      </c>
      <c r="AG43">
        <v>10.752000000000001</v>
      </c>
      <c r="AH43" t="s">
        <v>71</v>
      </c>
      <c r="AI43">
        <v>4</v>
      </c>
      <c r="AJ43" t="s">
        <v>71</v>
      </c>
      <c r="AK43">
        <v>0.2</v>
      </c>
      <c r="AL43" t="s">
        <v>71</v>
      </c>
    </row>
    <row r="44" spans="1:38" x14ac:dyDescent="0.25">
      <c r="A44">
        <v>43</v>
      </c>
      <c r="B44" t="s">
        <v>71</v>
      </c>
      <c r="C44" t="s">
        <v>317</v>
      </c>
      <c r="D44" t="s">
        <v>71</v>
      </c>
      <c r="E44" s="1">
        <v>43845</v>
      </c>
      <c r="F44" t="s">
        <v>71</v>
      </c>
      <c r="G44" s="1">
        <v>43849</v>
      </c>
      <c r="H44" t="s">
        <v>71</v>
      </c>
      <c r="I44" t="s">
        <v>102</v>
      </c>
      <c r="J44" t="s">
        <v>71</v>
      </c>
      <c r="K44" t="s">
        <v>318</v>
      </c>
      <c r="L44" t="s">
        <v>71</v>
      </c>
      <c r="M44" t="s">
        <v>319</v>
      </c>
      <c r="N44" t="s">
        <v>71</v>
      </c>
      <c r="O44" t="s">
        <v>320</v>
      </c>
      <c r="P44" t="s">
        <v>71</v>
      </c>
      <c r="Q44" t="s">
        <v>95</v>
      </c>
      <c r="R44" t="s">
        <v>71</v>
      </c>
      <c r="S44" t="s">
        <v>321</v>
      </c>
      <c r="T44" t="s">
        <v>71</v>
      </c>
      <c r="U44" t="s">
        <v>322</v>
      </c>
      <c r="V44" t="s">
        <v>71</v>
      </c>
      <c r="W44">
        <v>42420</v>
      </c>
      <c r="X44" t="s">
        <v>71</v>
      </c>
      <c r="Y44" t="s">
        <v>148</v>
      </c>
      <c r="Z44" t="s">
        <v>71</v>
      </c>
      <c r="AA44" t="s">
        <v>323</v>
      </c>
      <c r="AB44" t="s">
        <v>71</v>
      </c>
      <c r="AC44" t="s">
        <v>324</v>
      </c>
      <c r="AD44" t="s">
        <v>71</v>
      </c>
      <c r="AE44" t="s">
        <v>325</v>
      </c>
      <c r="AF44" t="s">
        <v>71</v>
      </c>
      <c r="AG44">
        <v>152.94</v>
      </c>
      <c r="AH44" t="s">
        <v>71</v>
      </c>
      <c r="AI44">
        <v>3</v>
      </c>
      <c r="AJ44" t="s">
        <v>71</v>
      </c>
      <c r="AK44">
        <v>0</v>
      </c>
      <c r="AL44" t="s">
        <v>71</v>
      </c>
    </row>
    <row r="45" spans="1:38" x14ac:dyDescent="0.25">
      <c r="A45">
        <v>44</v>
      </c>
      <c r="B45" t="s">
        <v>71</v>
      </c>
      <c r="C45" t="s">
        <v>317</v>
      </c>
      <c r="D45" t="s">
        <v>71</v>
      </c>
      <c r="E45" s="1">
        <v>43845</v>
      </c>
      <c r="F45" t="s">
        <v>71</v>
      </c>
      <c r="G45" s="1">
        <v>43849</v>
      </c>
      <c r="H45" t="s">
        <v>71</v>
      </c>
      <c r="I45" t="s">
        <v>102</v>
      </c>
      <c r="J45" t="s">
        <v>71</v>
      </c>
      <c r="K45" t="s">
        <v>318</v>
      </c>
      <c r="L45" t="s">
        <v>71</v>
      </c>
      <c r="M45" t="s">
        <v>319</v>
      </c>
      <c r="N45" t="s">
        <v>71</v>
      </c>
      <c r="O45" t="s">
        <v>320</v>
      </c>
      <c r="P45" t="s">
        <v>71</v>
      </c>
      <c r="Q45" t="s">
        <v>95</v>
      </c>
      <c r="R45" t="s">
        <v>71</v>
      </c>
      <c r="S45" t="s">
        <v>321</v>
      </c>
      <c r="T45" t="s">
        <v>71</v>
      </c>
      <c r="U45" t="s">
        <v>322</v>
      </c>
      <c r="V45" t="s">
        <v>71</v>
      </c>
      <c r="W45">
        <v>42420</v>
      </c>
      <c r="X45" t="s">
        <v>71</v>
      </c>
      <c r="Y45" t="s">
        <v>148</v>
      </c>
      <c r="Z45" t="s">
        <v>71</v>
      </c>
      <c r="AA45" t="s">
        <v>326</v>
      </c>
      <c r="AB45" t="s">
        <v>71</v>
      </c>
      <c r="AC45" t="s">
        <v>109</v>
      </c>
      <c r="AD45" t="s">
        <v>71</v>
      </c>
      <c r="AE45" t="s">
        <v>327</v>
      </c>
      <c r="AF45" t="s">
        <v>71</v>
      </c>
      <c r="AG45">
        <v>283.92</v>
      </c>
      <c r="AH45" t="s">
        <v>71</v>
      </c>
      <c r="AI45">
        <v>4</v>
      </c>
      <c r="AJ45" t="s">
        <v>71</v>
      </c>
      <c r="AK45">
        <v>0</v>
      </c>
      <c r="AL45" t="s">
        <v>71</v>
      </c>
    </row>
    <row r="46" spans="1:38" x14ac:dyDescent="0.25">
      <c r="A46">
        <v>45</v>
      </c>
      <c r="B46" t="s">
        <v>71</v>
      </c>
      <c r="C46" t="s">
        <v>328</v>
      </c>
      <c r="D46" t="s">
        <v>71</v>
      </c>
      <c r="E46" s="1">
        <v>43171</v>
      </c>
      <c r="F46" t="s">
        <v>71</v>
      </c>
      <c r="G46" s="1">
        <v>43173</v>
      </c>
      <c r="H46" t="s">
        <v>71</v>
      </c>
      <c r="I46" t="s">
        <v>169</v>
      </c>
      <c r="J46" t="s">
        <v>71</v>
      </c>
      <c r="K46" t="s">
        <v>329</v>
      </c>
      <c r="L46" t="s">
        <v>71</v>
      </c>
      <c r="M46" t="s">
        <v>162</v>
      </c>
      <c r="N46" t="s">
        <v>71</v>
      </c>
      <c r="O46" t="s">
        <v>330</v>
      </c>
      <c r="P46" t="s">
        <v>71</v>
      </c>
      <c r="Q46" t="s">
        <v>95</v>
      </c>
      <c r="R46" t="s">
        <v>71</v>
      </c>
      <c r="S46" t="s">
        <v>331</v>
      </c>
      <c r="T46" t="s">
        <v>71</v>
      </c>
      <c r="U46" t="s">
        <v>332</v>
      </c>
      <c r="V46" t="s">
        <v>71</v>
      </c>
      <c r="W46">
        <v>54302</v>
      </c>
      <c r="X46" t="s">
        <v>71</v>
      </c>
      <c r="Y46" t="s">
        <v>166</v>
      </c>
      <c r="Z46" t="s">
        <v>71</v>
      </c>
      <c r="AA46" t="s">
        <v>333</v>
      </c>
      <c r="AB46" t="s">
        <v>71</v>
      </c>
      <c r="AC46" t="s">
        <v>171</v>
      </c>
      <c r="AD46" t="s">
        <v>71</v>
      </c>
      <c r="AE46" t="s">
        <v>334</v>
      </c>
      <c r="AF46" t="s">
        <v>71</v>
      </c>
      <c r="AG46">
        <v>468.9</v>
      </c>
      <c r="AH46" t="s">
        <v>71</v>
      </c>
      <c r="AI46">
        <v>6</v>
      </c>
      <c r="AJ46" t="s">
        <v>71</v>
      </c>
      <c r="AK46">
        <v>0</v>
      </c>
      <c r="AL46" t="s">
        <v>71</v>
      </c>
    </row>
    <row r="47" spans="1:38" x14ac:dyDescent="0.25">
      <c r="A47">
        <v>46</v>
      </c>
      <c r="B47" t="s">
        <v>71</v>
      </c>
      <c r="C47" t="s">
        <v>335</v>
      </c>
      <c r="D47" t="s">
        <v>71</v>
      </c>
      <c r="E47" s="1">
        <v>44065</v>
      </c>
      <c r="F47" t="s">
        <v>71</v>
      </c>
      <c r="G47" s="1">
        <v>44068</v>
      </c>
      <c r="H47" t="s">
        <v>71</v>
      </c>
      <c r="I47" t="s">
        <v>160</v>
      </c>
      <c r="J47" t="s">
        <v>71</v>
      </c>
      <c r="K47" t="s">
        <v>336</v>
      </c>
      <c r="L47" t="s">
        <v>71</v>
      </c>
      <c r="M47" t="s">
        <v>337</v>
      </c>
      <c r="N47" t="s">
        <v>71</v>
      </c>
      <c r="O47" t="s">
        <v>163</v>
      </c>
      <c r="P47" t="s">
        <v>71</v>
      </c>
      <c r="Q47" t="s">
        <v>117</v>
      </c>
      <c r="R47" t="s">
        <v>71</v>
      </c>
      <c r="S47" t="s">
        <v>338</v>
      </c>
      <c r="T47" t="s">
        <v>71</v>
      </c>
      <c r="U47" t="s">
        <v>301</v>
      </c>
      <c r="V47" t="s">
        <v>71</v>
      </c>
      <c r="W47">
        <v>85705</v>
      </c>
      <c r="X47" t="s">
        <v>71</v>
      </c>
      <c r="Y47" t="s">
        <v>98</v>
      </c>
      <c r="Z47" t="s">
        <v>71</v>
      </c>
      <c r="AA47" t="s">
        <v>339</v>
      </c>
      <c r="AB47" t="s">
        <v>71</v>
      </c>
      <c r="AC47" t="s">
        <v>235</v>
      </c>
      <c r="AD47" t="s">
        <v>71</v>
      </c>
      <c r="AE47" t="s">
        <v>340</v>
      </c>
      <c r="AF47" t="s">
        <v>71</v>
      </c>
      <c r="AG47">
        <v>380.86399999999998</v>
      </c>
      <c r="AH47" t="s">
        <v>71</v>
      </c>
      <c r="AI47" t="s">
        <v>141</v>
      </c>
      <c r="AJ47" t="s">
        <v>71</v>
      </c>
      <c r="AK47">
        <v>0.2</v>
      </c>
      <c r="AL47" t="s">
        <v>71</v>
      </c>
    </row>
    <row r="48" spans="1:38" x14ac:dyDescent="0.25">
      <c r="A48">
        <v>47</v>
      </c>
      <c r="B48" t="s">
        <v>71</v>
      </c>
      <c r="C48" t="s">
        <v>341</v>
      </c>
      <c r="D48" t="s">
        <v>71</v>
      </c>
      <c r="E48" s="1">
        <v>43856</v>
      </c>
      <c r="F48" t="s">
        <v>71</v>
      </c>
      <c r="G48" s="1">
        <v>43861</v>
      </c>
      <c r="H48" t="s">
        <v>71</v>
      </c>
      <c r="I48" t="s">
        <v>102</v>
      </c>
      <c r="J48" t="s">
        <v>71</v>
      </c>
      <c r="K48" t="s">
        <v>342</v>
      </c>
      <c r="L48" t="s">
        <v>71</v>
      </c>
      <c r="M48" t="s">
        <v>343</v>
      </c>
      <c r="N48" t="s">
        <v>71</v>
      </c>
      <c r="O48" t="s">
        <v>344</v>
      </c>
      <c r="P48" t="s">
        <v>71</v>
      </c>
      <c r="Q48" t="s">
        <v>95</v>
      </c>
      <c r="R48" t="s">
        <v>71</v>
      </c>
      <c r="S48" t="s">
        <v>345</v>
      </c>
      <c r="T48" t="s">
        <v>71</v>
      </c>
      <c r="U48" t="s">
        <v>178</v>
      </c>
      <c r="V48" t="s">
        <v>71</v>
      </c>
      <c r="W48">
        <v>45503</v>
      </c>
      <c r="X48" t="s">
        <v>71</v>
      </c>
      <c r="Y48" t="s">
        <v>138</v>
      </c>
      <c r="Z48" t="s">
        <v>71</v>
      </c>
      <c r="AA48" t="s">
        <v>346</v>
      </c>
      <c r="AB48" t="s">
        <v>71</v>
      </c>
      <c r="AC48" t="s">
        <v>155</v>
      </c>
      <c r="AD48" t="s">
        <v>71</v>
      </c>
      <c r="AE48" t="s">
        <v>347</v>
      </c>
      <c r="AF48" t="s">
        <v>71</v>
      </c>
      <c r="AG48">
        <v>646.77599999999995</v>
      </c>
      <c r="AH48" t="s">
        <v>71</v>
      </c>
      <c r="AI48" t="s">
        <v>348</v>
      </c>
      <c r="AJ48" t="s">
        <v>71</v>
      </c>
      <c r="AK48">
        <v>0.2</v>
      </c>
      <c r="AL48" t="s">
        <v>71</v>
      </c>
    </row>
    <row r="49" spans="1:38" x14ac:dyDescent="0.25">
      <c r="A49">
        <v>48</v>
      </c>
      <c r="B49" t="s">
        <v>71</v>
      </c>
      <c r="C49" t="s">
        <v>349</v>
      </c>
      <c r="D49" t="s">
        <v>71</v>
      </c>
      <c r="E49" s="1">
        <v>43270</v>
      </c>
      <c r="F49" t="s">
        <v>71</v>
      </c>
      <c r="G49" s="1">
        <v>43275</v>
      </c>
      <c r="H49" t="s">
        <v>71</v>
      </c>
      <c r="I49" t="s">
        <v>91</v>
      </c>
      <c r="J49" t="s">
        <v>71</v>
      </c>
      <c r="K49" t="s">
        <v>350</v>
      </c>
      <c r="L49" t="s">
        <v>71</v>
      </c>
      <c r="M49" t="s">
        <v>232</v>
      </c>
      <c r="N49" t="s">
        <v>71</v>
      </c>
      <c r="O49" t="s">
        <v>351</v>
      </c>
      <c r="P49" t="s">
        <v>71</v>
      </c>
      <c r="Q49" t="s">
        <v>95</v>
      </c>
      <c r="R49" t="s">
        <v>71</v>
      </c>
      <c r="S49" t="s">
        <v>352</v>
      </c>
      <c r="T49" t="s">
        <v>71</v>
      </c>
      <c r="U49" t="s">
        <v>213</v>
      </c>
      <c r="V49" t="s">
        <v>71</v>
      </c>
      <c r="W49">
        <v>76106</v>
      </c>
      <c r="X49" t="s">
        <v>71</v>
      </c>
      <c r="Y49" t="s">
        <v>166</v>
      </c>
      <c r="Z49" t="s">
        <v>71</v>
      </c>
      <c r="AA49" t="s">
        <v>353</v>
      </c>
      <c r="AB49" t="s">
        <v>71</v>
      </c>
      <c r="AC49" t="s">
        <v>171</v>
      </c>
      <c r="AD49" t="s">
        <v>71</v>
      </c>
      <c r="AE49" t="s">
        <v>354</v>
      </c>
      <c r="AF49" t="s">
        <v>71</v>
      </c>
      <c r="AG49">
        <v>58.112000000000002</v>
      </c>
      <c r="AH49" t="s">
        <v>71</v>
      </c>
      <c r="AI49">
        <v>2</v>
      </c>
      <c r="AJ49" t="s">
        <v>71</v>
      </c>
      <c r="AK49">
        <v>0.2</v>
      </c>
      <c r="AL49" t="s">
        <v>71</v>
      </c>
    </row>
    <row r="50" spans="1:38" x14ac:dyDescent="0.25">
      <c r="A50">
        <v>49</v>
      </c>
      <c r="B50" t="s">
        <v>71</v>
      </c>
      <c r="C50" t="s">
        <v>349</v>
      </c>
      <c r="D50" t="s">
        <v>71</v>
      </c>
      <c r="E50" s="1">
        <v>43270</v>
      </c>
      <c r="F50" t="s">
        <v>71</v>
      </c>
      <c r="G50" s="1">
        <v>43275</v>
      </c>
      <c r="H50" t="s">
        <v>71</v>
      </c>
      <c r="I50" t="s">
        <v>102</v>
      </c>
      <c r="J50" t="s">
        <v>71</v>
      </c>
      <c r="K50" t="s">
        <v>350</v>
      </c>
      <c r="L50" t="s">
        <v>71</v>
      </c>
      <c r="M50" t="s">
        <v>232</v>
      </c>
      <c r="N50" t="s">
        <v>71</v>
      </c>
      <c r="O50" t="s">
        <v>355</v>
      </c>
      <c r="P50" t="s">
        <v>71</v>
      </c>
      <c r="Q50" t="s">
        <v>95</v>
      </c>
      <c r="R50" t="s">
        <v>71</v>
      </c>
      <c r="S50" t="s">
        <v>352</v>
      </c>
      <c r="T50" t="s">
        <v>71</v>
      </c>
      <c r="U50" t="s">
        <v>213</v>
      </c>
      <c r="V50" t="s">
        <v>71</v>
      </c>
      <c r="W50">
        <v>76106</v>
      </c>
      <c r="X50" t="s">
        <v>71</v>
      </c>
      <c r="Y50" t="s">
        <v>166</v>
      </c>
      <c r="Z50" t="s">
        <v>71</v>
      </c>
      <c r="AA50" t="s">
        <v>356</v>
      </c>
      <c r="AB50" t="s">
        <v>71</v>
      </c>
      <c r="AC50" t="s">
        <v>235</v>
      </c>
      <c r="AD50" t="s">
        <v>71</v>
      </c>
      <c r="AE50" t="s">
        <v>357</v>
      </c>
      <c r="AF50" t="s">
        <v>71</v>
      </c>
      <c r="AG50">
        <v>100.792</v>
      </c>
      <c r="AH50" t="s">
        <v>71</v>
      </c>
      <c r="AI50">
        <v>1</v>
      </c>
      <c r="AJ50" t="s">
        <v>71</v>
      </c>
      <c r="AK50">
        <v>0.2</v>
      </c>
      <c r="AL50" t="s">
        <v>71</v>
      </c>
    </row>
    <row r="51" spans="1:38" x14ac:dyDescent="0.25">
      <c r="A51">
        <v>50</v>
      </c>
      <c r="B51" t="s">
        <v>71</v>
      </c>
      <c r="C51" t="s">
        <v>349</v>
      </c>
      <c r="D51" t="s">
        <v>71</v>
      </c>
      <c r="E51" s="1">
        <v>43270</v>
      </c>
      <c r="F51" t="s">
        <v>71</v>
      </c>
      <c r="G51" s="1">
        <v>43275</v>
      </c>
      <c r="H51" t="s">
        <v>71</v>
      </c>
      <c r="I51" t="s">
        <v>102</v>
      </c>
      <c r="J51" t="s">
        <v>71</v>
      </c>
      <c r="K51" t="s">
        <v>350</v>
      </c>
      <c r="L51" t="s">
        <v>71</v>
      </c>
      <c r="M51" t="s">
        <v>232</v>
      </c>
      <c r="N51" t="s">
        <v>71</v>
      </c>
      <c r="O51" t="s">
        <v>358</v>
      </c>
      <c r="P51" t="s">
        <v>71</v>
      </c>
      <c r="Q51" t="s">
        <v>95</v>
      </c>
      <c r="R51" t="s">
        <v>71</v>
      </c>
      <c r="S51" t="s">
        <v>352</v>
      </c>
      <c r="T51" t="s">
        <v>71</v>
      </c>
      <c r="U51" t="s">
        <v>213</v>
      </c>
      <c r="V51" t="s">
        <v>71</v>
      </c>
      <c r="W51">
        <v>76106</v>
      </c>
      <c r="X51" t="s">
        <v>71</v>
      </c>
      <c r="Y51" t="s">
        <v>166</v>
      </c>
      <c r="Z51" t="s">
        <v>71</v>
      </c>
      <c r="AA51" t="s">
        <v>359</v>
      </c>
      <c r="AB51" t="s">
        <v>71</v>
      </c>
      <c r="AC51" t="s">
        <v>105</v>
      </c>
      <c r="AD51" t="s">
        <v>71</v>
      </c>
      <c r="AE51" t="s">
        <v>360</v>
      </c>
      <c r="AF51" t="s">
        <v>71</v>
      </c>
      <c r="AG51">
        <v>66.111999999999995</v>
      </c>
      <c r="AH51" t="s">
        <v>71</v>
      </c>
      <c r="AI51">
        <v>4</v>
      </c>
      <c r="AJ51" t="s">
        <v>71</v>
      </c>
      <c r="AK51">
        <v>0.6</v>
      </c>
      <c r="AL51" t="s">
        <v>71</v>
      </c>
    </row>
    <row r="52" spans="1:38" x14ac:dyDescent="0.25">
      <c r="A52">
        <v>51</v>
      </c>
      <c r="B52" t="s">
        <v>71</v>
      </c>
      <c r="C52" t="s">
        <v>361</v>
      </c>
      <c r="D52" t="s">
        <v>71</v>
      </c>
      <c r="E52" s="1">
        <v>44558</v>
      </c>
      <c r="F52" t="s">
        <v>71</v>
      </c>
      <c r="G52" s="1">
        <v>44561</v>
      </c>
      <c r="H52" t="s">
        <v>71</v>
      </c>
      <c r="I52" t="s">
        <v>169</v>
      </c>
      <c r="J52" t="s">
        <v>71</v>
      </c>
      <c r="K52" t="s">
        <v>362</v>
      </c>
      <c r="L52" t="s">
        <v>71</v>
      </c>
      <c r="M52" t="s">
        <v>115</v>
      </c>
      <c r="N52" t="s">
        <v>71</v>
      </c>
      <c r="O52" t="s">
        <v>363</v>
      </c>
      <c r="P52" t="s">
        <v>71</v>
      </c>
      <c r="Q52" t="s">
        <v>194</v>
      </c>
      <c r="R52" t="s">
        <v>71</v>
      </c>
      <c r="S52" t="s">
        <v>136</v>
      </c>
      <c r="T52" t="s">
        <v>71</v>
      </c>
      <c r="U52" t="s">
        <v>137</v>
      </c>
      <c r="V52" t="s">
        <v>71</v>
      </c>
      <c r="W52">
        <v>10035</v>
      </c>
      <c r="X52" t="s">
        <v>71</v>
      </c>
      <c r="Y52" t="s">
        <v>138</v>
      </c>
      <c r="Z52" t="s">
        <v>71</v>
      </c>
      <c r="AA52" t="s">
        <v>364</v>
      </c>
      <c r="AB52" t="s">
        <v>71</v>
      </c>
      <c r="AC52" t="s">
        <v>100</v>
      </c>
      <c r="AD52" t="s">
        <v>71</v>
      </c>
      <c r="AE52" t="s">
        <v>365</v>
      </c>
      <c r="AF52" t="s">
        <v>71</v>
      </c>
      <c r="AG52">
        <v>41.28</v>
      </c>
      <c r="AH52" t="s">
        <v>71</v>
      </c>
      <c r="AI52">
        <v>6</v>
      </c>
      <c r="AJ52" t="s">
        <v>71</v>
      </c>
      <c r="AK52">
        <v>0.2</v>
      </c>
      <c r="AL52" t="s">
        <v>71</v>
      </c>
    </row>
    <row r="53" spans="1:38" x14ac:dyDescent="0.25">
      <c r="A53">
        <v>52</v>
      </c>
      <c r="B53" t="s">
        <v>71</v>
      </c>
      <c r="C53" t="s">
        <v>361</v>
      </c>
      <c r="D53" t="s">
        <v>71</v>
      </c>
      <c r="E53" s="1">
        <v>44558</v>
      </c>
      <c r="F53" t="s">
        <v>71</v>
      </c>
      <c r="G53" s="1">
        <v>44561</v>
      </c>
      <c r="H53" t="s">
        <v>71</v>
      </c>
      <c r="I53" t="s">
        <v>160</v>
      </c>
      <c r="J53" t="s">
        <v>71</v>
      </c>
      <c r="K53" t="s">
        <v>362</v>
      </c>
      <c r="L53" t="s">
        <v>71</v>
      </c>
      <c r="M53" t="s">
        <v>115</v>
      </c>
      <c r="N53" t="s">
        <v>71</v>
      </c>
      <c r="O53" t="s">
        <v>363</v>
      </c>
      <c r="P53" t="s">
        <v>71</v>
      </c>
      <c r="Q53" t="s">
        <v>194</v>
      </c>
      <c r="R53" t="s">
        <v>71</v>
      </c>
      <c r="S53" t="s">
        <v>136</v>
      </c>
      <c r="T53" t="s">
        <v>71</v>
      </c>
      <c r="U53" t="s">
        <v>137</v>
      </c>
      <c r="V53" t="s">
        <v>71</v>
      </c>
      <c r="W53">
        <v>10035</v>
      </c>
      <c r="X53" t="s">
        <v>71</v>
      </c>
      <c r="Y53" t="s">
        <v>138</v>
      </c>
      <c r="Z53" t="s">
        <v>71</v>
      </c>
      <c r="AA53" t="s">
        <v>366</v>
      </c>
      <c r="AB53" t="s">
        <v>71</v>
      </c>
      <c r="AC53" t="s">
        <v>129</v>
      </c>
      <c r="AD53" t="s">
        <v>71</v>
      </c>
      <c r="AE53" t="s">
        <v>367</v>
      </c>
      <c r="AF53" t="s">
        <v>71</v>
      </c>
      <c r="AG53">
        <v>13.36</v>
      </c>
      <c r="AH53" t="s">
        <v>71</v>
      </c>
      <c r="AI53">
        <v>2</v>
      </c>
      <c r="AJ53" t="s">
        <v>71</v>
      </c>
      <c r="AK53">
        <v>0</v>
      </c>
      <c r="AL53" t="s">
        <v>71</v>
      </c>
    </row>
    <row r="54" spans="1:38" x14ac:dyDescent="0.25">
      <c r="A54">
        <v>53</v>
      </c>
      <c r="B54" t="s">
        <v>71</v>
      </c>
      <c r="C54" t="s">
        <v>368</v>
      </c>
      <c r="D54" t="s">
        <v>71</v>
      </c>
      <c r="E54" s="1">
        <v>43823</v>
      </c>
      <c r="F54" t="s">
        <v>71</v>
      </c>
      <c r="G54" s="1">
        <v>43825</v>
      </c>
      <c r="H54" t="s">
        <v>71</v>
      </c>
      <c r="I54" t="s">
        <v>132</v>
      </c>
      <c r="J54" t="s">
        <v>71</v>
      </c>
      <c r="K54" t="s">
        <v>369</v>
      </c>
      <c r="L54" t="s">
        <v>71</v>
      </c>
      <c r="M54" t="s">
        <v>370</v>
      </c>
      <c r="N54" t="s">
        <v>71</v>
      </c>
      <c r="O54" t="s">
        <v>371</v>
      </c>
      <c r="P54" t="s">
        <v>71</v>
      </c>
      <c r="Q54" t="s">
        <v>117</v>
      </c>
      <c r="R54" t="s">
        <v>71</v>
      </c>
      <c r="S54" t="s">
        <v>308</v>
      </c>
      <c r="T54" t="s">
        <v>71</v>
      </c>
      <c r="U54" t="s">
        <v>309</v>
      </c>
      <c r="V54" t="s">
        <v>71</v>
      </c>
      <c r="W54">
        <v>60653</v>
      </c>
      <c r="X54" t="s">
        <v>71</v>
      </c>
      <c r="Y54" t="s">
        <v>166</v>
      </c>
      <c r="Z54" t="s">
        <v>71</v>
      </c>
      <c r="AA54" t="s">
        <v>372</v>
      </c>
      <c r="AB54" t="s">
        <v>71</v>
      </c>
      <c r="AC54" t="s">
        <v>155</v>
      </c>
      <c r="AD54" t="s">
        <v>71</v>
      </c>
      <c r="AE54" t="s">
        <v>373</v>
      </c>
      <c r="AF54" t="s">
        <v>71</v>
      </c>
      <c r="AG54">
        <v>250.27199999999999</v>
      </c>
      <c r="AH54" t="s">
        <v>71</v>
      </c>
      <c r="AI54">
        <v>9</v>
      </c>
      <c r="AJ54" t="s">
        <v>71</v>
      </c>
      <c r="AK54">
        <v>0.2</v>
      </c>
      <c r="AL54" t="s">
        <v>71</v>
      </c>
    </row>
    <row r="55" spans="1:38" x14ac:dyDescent="0.25">
      <c r="A55">
        <v>54</v>
      </c>
      <c r="B55" t="s">
        <v>71</v>
      </c>
      <c r="C55" t="s">
        <v>368</v>
      </c>
      <c r="D55" t="s">
        <v>71</v>
      </c>
      <c r="E55" s="1">
        <v>43823</v>
      </c>
      <c r="F55" t="s">
        <v>71</v>
      </c>
      <c r="G55" s="1">
        <v>43825</v>
      </c>
      <c r="H55" t="s">
        <v>71</v>
      </c>
      <c r="I55" t="s">
        <v>132</v>
      </c>
      <c r="J55" t="s">
        <v>71</v>
      </c>
      <c r="K55" t="s">
        <v>369</v>
      </c>
      <c r="L55" t="s">
        <v>71</v>
      </c>
      <c r="M55" t="s">
        <v>370</v>
      </c>
      <c r="N55" t="s">
        <v>71</v>
      </c>
      <c r="O55" t="s">
        <v>371</v>
      </c>
      <c r="P55" t="s">
        <v>71</v>
      </c>
      <c r="Q55" t="s">
        <v>117</v>
      </c>
      <c r="R55" t="s">
        <v>71</v>
      </c>
      <c r="S55" t="s">
        <v>308</v>
      </c>
      <c r="T55" t="s">
        <v>71</v>
      </c>
      <c r="U55" t="s">
        <v>309</v>
      </c>
      <c r="V55" t="s">
        <v>71</v>
      </c>
      <c r="W55">
        <v>60653</v>
      </c>
      <c r="X55" t="s">
        <v>71</v>
      </c>
      <c r="Y55" t="s">
        <v>166</v>
      </c>
      <c r="Z55" t="s">
        <v>71</v>
      </c>
      <c r="AA55" t="s">
        <v>374</v>
      </c>
      <c r="AB55" t="s">
        <v>71</v>
      </c>
      <c r="AC55" t="s">
        <v>100</v>
      </c>
      <c r="AD55" t="s">
        <v>71</v>
      </c>
      <c r="AE55" t="s">
        <v>375</v>
      </c>
      <c r="AF55" t="s">
        <v>71</v>
      </c>
      <c r="AG55">
        <v>11.364000000000001</v>
      </c>
      <c r="AH55" t="s">
        <v>71</v>
      </c>
      <c r="AI55">
        <v>3</v>
      </c>
      <c r="AJ55" t="s">
        <v>71</v>
      </c>
      <c r="AK55">
        <v>0.8</v>
      </c>
      <c r="AL55" t="s">
        <v>71</v>
      </c>
    </row>
    <row r="56" spans="1:38" x14ac:dyDescent="0.25">
      <c r="A56">
        <v>55</v>
      </c>
      <c r="B56" t="s">
        <v>71</v>
      </c>
      <c r="C56" t="s">
        <v>368</v>
      </c>
      <c r="D56" t="s">
        <v>71</v>
      </c>
      <c r="E56" s="1">
        <v>43823</v>
      </c>
      <c r="F56" t="s">
        <v>71</v>
      </c>
      <c r="G56" s="1">
        <v>43825</v>
      </c>
      <c r="H56" t="s">
        <v>71</v>
      </c>
      <c r="I56" t="s">
        <v>132</v>
      </c>
      <c r="J56" t="s">
        <v>71</v>
      </c>
      <c r="K56" t="s">
        <v>369</v>
      </c>
      <c r="L56" t="s">
        <v>71</v>
      </c>
      <c r="M56" t="s">
        <v>370</v>
      </c>
      <c r="N56" t="s">
        <v>71</v>
      </c>
      <c r="O56" t="s">
        <v>371</v>
      </c>
      <c r="P56" t="s">
        <v>71</v>
      </c>
      <c r="Q56" t="s">
        <v>117</v>
      </c>
      <c r="R56" t="s">
        <v>71</v>
      </c>
      <c r="S56" t="s">
        <v>308</v>
      </c>
      <c r="T56" t="s">
        <v>71</v>
      </c>
      <c r="U56" t="s">
        <v>309</v>
      </c>
      <c r="V56" t="s">
        <v>71</v>
      </c>
      <c r="W56">
        <v>60653</v>
      </c>
      <c r="X56" t="s">
        <v>71</v>
      </c>
      <c r="Y56" t="s">
        <v>166</v>
      </c>
      <c r="Z56" t="s">
        <v>71</v>
      </c>
      <c r="AA56" t="s">
        <v>376</v>
      </c>
      <c r="AB56" t="s">
        <v>71</v>
      </c>
      <c r="AC56" t="s">
        <v>268</v>
      </c>
      <c r="AD56" t="s">
        <v>71</v>
      </c>
      <c r="AE56" t="s">
        <v>377</v>
      </c>
      <c r="AF56" t="s">
        <v>71</v>
      </c>
      <c r="AG56">
        <v>8.7200000000000006</v>
      </c>
      <c r="AH56" t="s">
        <v>71</v>
      </c>
      <c r="AI56">
        <v>5</v>
      </c>
      <c r="AJ56" t="s">
        <v>71</v>
      </c>
      <c r="AK56">
        <v>0.2</v>
      </c>
      <c r="AL56" t="s">
        <v>71</v>
      </c>
    </row>
    <row r="57" spans="1:38" x14ac:dyDescent="0.25">
      <c r="A57">
        <v>56</v>
      </c>
      <c r="B57" t="s">
        <v>71</v>
      </c>
      <c r="C57" t="s">
        <v>378</v>
      </c>
      <c r="D57" t="s">
        <v>71</v>
      </c>
      <c r="E57" s="1">
        <v>43975</v>
      </c>
      <c r="F57" t="s">
        <v>71</v>
      </c>
      <c r="G57" s="1">
        <v>43977</v>
      </c>
      <c r="H57" t="s">
        <v>71</v>
      </c>
      <c r="I57" t="s">
        <v>132</v>
      </c>
      <c r="J57" t="s">
        <v>71</v>
      </c>
      <c r="K57" t="s">
        <v>379</v>
      </c>
      <c r="L57" t="s">
        <v>71</v>
      </c>
      <c r="M57" t="s">
        <v>115</v>
      </c>
      <c r="N57" t="s">
        <v>71</v>
      </c>
      <c r="O57" t="s">
        <v>380</v>
      </c>
      <c r="P57" t="s">
        <v>71</v>
      </c>
      <c r="Q57" t="s">
        <v>95</v>
      </c>
      <c r="R57" t="s">
        <v>71</v>
      </c>
      <c r="S57" t="s">
        <v>381</v>
      </c>
      <c r="T57" t="s">
        <v>71</v>
      </c>
      <c r="U57" t="s">
        <v>97</v>
      </c>
      <c r="V57" t="s">
        <v>71</v>
      </c>
      <c r="W57">
        <v>94110</v>
      </c>
      <c r="X57" t="s">
        <v>71</v>
      </c>
      <c r="Y57" t="s">
        <v>98</v>
      </c>
      <c r="Z57" t="s">
        <v>71</v>
      </c>
      <c r="AA57" t="s">
        <v>382</v>
      </c>
      <c r="AB57" t="s">
        <v>71</v>
      </c>
      <c r="AC57" t="s">
        <v>109</v>
      </c>
      <c r="AD57" t="s">
        <v>71</v>
      </c>
      <c r="AE57" t="s">
        <v>383</v>
      </c>
      <c r="AF57" t="s">
        <v>71</v>
      </c>
      <c r="AG57">
        <v>1121.568</v>
      </c>
      <c r="AH57" t="s">
        <v>71</v>
      </c>
      <c r="AI57">
        <v>2</v>
      </c>
      <c r="AJ57" t="s">
        <v>71</v>
      </c>
      <c r="AK57">
        <v>0.2</v>
      </c>
      <c r="AL57" t="s">
        <v>71</v>
      </c>
    </row>
    <row r="58" spans="1:38" x14ac:dyDescent="0.25">
      <c r="A58">
        <v>57</v>
      </c>
      <c r="B58" t="s">
        <v>71</v>
      </c>
      <c r="C58" t="s">
        <v>384</v>
      </c>
      <c r="D58" t="s">
        <v>71</v>
      </c>
      <c r="E58" s="1">
        <v>44489</v>
      </c>
      <c r="F58" t="s">
        <v>71</v>
      </c>
      <c r="G58" s="1">
        <v>44490</v>
      </c>
      <c r="H58" t="s">
        <v>71</v>
      </c>
      <c r="I58" t="s">
        <v>169</v>
      </c>
      <c r="J58" t="s">
        <v>71</v>
      </c>
      <c r="K58" t="s">
        <v>385</v>
      </c>
      <c r="L58" t="s">
        <v>71</v>
      </c>
      <c r="M58" t="s">
        <v>386</v>
      </c>
      <c r="N58" t="s">
        <v>71</v>
      </c>
      <c r="O58" t="s">
        <v>387</v>
      </c>
      <c r="P58" t="s">
        <v>71</v>
      </c>
      <c r="Q58" t="s">
        <v>95</v>
      </c>
      <c r="R58" t="s">
        <v>71</v>
      </c>
      <c r="S58" t="s">
        <v>388</v>
      </c>
      <c r="T58" t="s">
        <v>71</v>
      </c>
      <c r="U58" t="s">
        <v>253</v>
      </c>
      <c r="V58" t="s">
        <v>71</v>
      </c>
      <c r="W58">
        <v>32216</v>
      </c>
      <c r="X58" t="s">
        <v>71</v>
      </c>
      <c r="Y58" t="s">
        <v>148</v>
      </c>
      <c r="Z58" t="s">
        <v>71</v>
      </c>
      <c r="AA58" t="s">
        <v>389</v>
      </c>
      <c r="AB58" t="s">
        <v>71</v>
      </c>
      <c r="AC58" t="s">
        <v>105</v>
      </c>
      <c r="AD58" t="s">
        <v>71</v>
      </c>
      <c r="AE58" t="s">
        <v>390</v>
      </c>
      <c r="AF58" t="s">
        <v>71</v>
      </c>
      <c r="AG58">
        <v>34.503999999999998</v>
      </c>
      <c r="AH58" t="s">
        <v>71</v>
      </c>
      <c r="AI58">
        <v>1</v>
      </c>
      <c r="AJ58" t="s">
        <v>71</v>
      </c>
      <c r="AK58">
        <v>0.2</v>
      </c>
      <c r="AL58" t="s">
        <v>71</v>
      </c>
    </row>
    <row r="59" spans="1:38" x14ac:dyDescent="0.25">
      <c r="A59">
        <v>58</v>
      </c>
      <c r="B59" t="s">
        <v>71</v>
      </c>
      <c r="C59" t="s">
        <v>391</v>
      </c>
      <c r="D59" t="s">
        <v>71</v>
      </c>
      <c r="E59" s="1">
        <v>44563</v>
      </c>
      <c r="F59" t="s">
        <v>71</v>
      </c>
      <c r="G59" s="1">
        <v>44567</v>
      </c>
      <c r="H59" t="s">
        <v>71</v>
      </c>
      <c r="I59" t="s">
        <v>102</v>
      </c>
      <c r="J59" t="s">
        <v>71</v>
      </c>
      <c r="K59" t="s">
        <v>392</v>
      </c>
      <c r="L59" t="s">
        <v>71</v>
      </c>
      <c r="M59" t="s">
        <v>393</v>
      </c>
      <c r="N59" t="s">
        <v>71</v>
      </c>
      <c r="O59" t="s">
        <v>394</v>
      </c>
      <c r="P59" t="s">
        <v>71</v>
      </c>
      <c r="Q59" t="s">
        <v>95</v>
      </c>
      <c r="R59" t="s">
        <v>71</v>
      </c>
      <c r="S59" t="s">
        <v>212</v>
      </c>
      <c r="T59" t="s">
        <v>71</v>
      </c>
      <c r="U59" t="s">
        <v>213</v>
      </c>
      <c r="V59" t="s">
        <v>71</v>
      </c>
      <c r="W59">
        <v>77070</v>
      </c>
      <c r="X59" t="s">
        <v>71</v>
      </c>
      <c r="Y59" t="s">
        <v>166</v>
      </c>
      <c r="Z59" t="s">
        <v>71</v>
      </c>
      <c r="AA59" t="s">
        <v>395</v>
      </c>
      <c r="AB59" t="s">
        <v>71</v>
      </c>
      <c r="AC59" t="s">
        <v>246</v>
      </c>
      <c r="AD59" t="s">
        <v>71</v>
      </c>
      <c r="AE59" t="s">
        <v>396</v>
      </c>
      <c r="AF59" t="s">
        <v>71</v>
      </c>
      <c r="AG59">
        <v>10.824</v>
      </c>
      <c r="AH59" t="s">
        <v>71</v>
      </c>
      <c r="AI59">
        <v>3</v>
      </c>
      <c r="AJ59" t="s">
        <v>71</v>
      </c>
      <c r="AK59">
        <v>0.2</v>
      </c>
      <c r="AL59" t="s">
        <v>71</v>
      </c>
    </row>
    <row r="60" spans="1:38" x14ac:dyDescent="0.25">
      <c r="A60">
        <v>59</v>
      </c>
      <c r="B60" t="s">
        <v>71</v>
      </c>
      <c r="C60" t="s">
        <v>397</v>
      </c>
      <c r="D60" t="s">
        <v>71</v>
      </c>
      <c r="E60" s="1">
        <v>44415</v>
      </c>
      <c r="F60" t="s">
        <v>71</v>
      </c>
      <c r="G60" s="1">
        <v>44419</v>
      </c>
      <c r="H60" t="s">
        <v>71</v>
      </c>
      <c r="I60" t="s">
        <v>132</v>
      </c>
      <c r="J60" t="s">
        <v>71</v>
      </c>
      <c r="K60" t="s">
        <v>369</v>
      </c>
      <c r="L60" t="s">
        <v>71</v>
      </c>
      <c r="M60" t="s">
        <v>370</v>
      </c>
      <c r="N60" t="s">
        <v>71</v>
      </c>
      <c r="O60" t="s">
        <v>371</v>
      </c>
      <c r="P60" t="s">
        <v>71</v>
      </c>
      <c r="Q60" t="s">
        <v>117</v>
      </c>
      <c r="R60" t="s">
        <v>71</v>
      </c>
      <c r="S60" t="s">
        <v>398</v>
      </c>
      <c r="T60" t="s">
        <v>71</v>
      </c>
      <c r="U60" t="s">
        <v>97</v>
      </c>
      <c r="V60" t="s">
        <v>71</v>
      </c>
      <c r="W60">
        <v>92804</v>
      </c>
      <c r="X60" t="s">
        <v>71</v>
      </c>
      <c r="Y60" t="s">
        <v>98</v>
      </c>
      <c r="Z60" t="s">
        <v>71</v>
      </c>
      <c r="AA60" t="s">
        <v>399</v>
      </c>
      <c r="AB60" t="s">
        <v>71</v>
      </c>
      <c r="AC60" t="s">
        <v>155</v>
      </c>
      <c r="AD60" t="s">
        <v>71</v>
      </c>
      <c r="AE60" t="s">
        <v>400</v>
      </c>
      <c r="AF60" t="s">
        <v>71</v>
      </c>
      <c r="AG60">
        <v>1295.78</v>
      </c>
      <c r="AH60" t="s">
        <v>71</v>
      </c>
      <c r="AI60">
        <v>2</v>
      </c>
      <c r="AJ60" t="s">
        <v>71</v>
      </c>
      <c r="AK60">
        <v>0</v>
      </c>
      <c r="AL60" t="s">
        <v>71</v>
      </c>
    </row>
    <row r="61" spans="1:38" x14ac:dyDescent="0.25">
      <c r="A61">
        <v>60</v>
      </c>
      <c r="B61" t="s">
        <v>71</v>
      </c>
      <c r="C61" t="s">
        <v>401</v>
      </c>
      <c r="D61" t="s">
        <v>71</v>
      </c>
      <c r="E61" s="1">
        <v>43201</v>
      </c>
      <c r="F61" t="s">
        <v>71</v>
      </c>
      <c r="G61" s="1">
        <v>43205</v>
      </c>
      <c r="H61" t="s">
        <v>71</v>
      </c>
      <c r="I61" t="s">
        <v>132</v>
      </c>
      <c r="J61" t="s">
        <v>71</v>
      </c>
      <c r="K61" t="s">
        <v>402</v>
      </c>
      <c r="L61" t="s">
        <v>71</v>
      </c>
      <c r="M61" t="s">
        <v>403</v>
      </c>
      <c r="N61" t="s">
        <v>71</v>
      </c>
      <c r="O61" t="s">
        <v>404</v>
      </c>
      <c r="P61" t="s">
        <v>71</v>
      </c>
      <c r="Q61" t="s">
        <v>95</v>
      </c>
      <c r="R61" t="s">
        <v>71</v>
      </c>
      <c r="S61" t="s">
        <v>405</v>
      </c>
      <c r="T61" t="s">
        <v>71</v>
      </c>
      <c r="U61" t="s">
        <v>406</v>
      </c>
      <c r="V61" t="s">
        <v>71</v>
      </c>
      <c r="W61">
        <v>28403</v>
      </c>
      <c r="X61" t="s">
        <v>71</v>
      </c>
      <c r="Y61" t="s">
        <v>148</v>
      </c>
      <c r="Z61" t="s">
        <v>71</v>
      </c>
      <c r="AA61" t="s">
        <v>407</v>
      </c>
      <c r="AB61" t="s">
        <v>71</v>
      </c>
      <c r="AC61" t="s">
        <v>150</v>
      </c>
      <c r="AD61" t="s">
        <v>71</v>
      </c>
      <c r="AE61" t="s">
        <v>408</v>
      </c>
      <c r="AF61" t="s">
        <v>71</v>
      </c>
      <c r="AG61">
        <v>19.456</v>
      </c>
      <c r="AH61" t="s">
        <v>71</v>
      </c>
      <c r="AI61">
        <v>4</v>
      </c>
      <c r="AJ61" t="s">
        <v>71</v>
      </c>
      <c r="AK61">
        <v>0.2</v>
      </c>
      <c r="AL61" t="s">
        <v>71</v>
      </c>
    </row>
    <row r="62" spans="1:38" x14ac:dyDescent="0.25">
      <c r="A62">
        <v>61</v>
      </c>
      <c r="B62" t="s">
        <v>71</v>
      </c>
      <c r="C62" t="s">
        <v>409</v>
      </c>
      <c r="D62" t="s">
        <v>71</v>
      </c>
      <c r="E62" s="1">
        <v>44031</v>
      </c>
      <c r="F62" t="s">
        <v>71</v>
      </c>
      <c r="G62" s="1">
        <v>44036</v>
      </c>
      <c r="H62" t="s">
        <v>71</v>
      </c>
      <c r="I62" t="s">
        <v>102</v>
      </c>
      <c r="J62" t="s">
        <v>71</v>
      </c>
      <c r="K62" t="s">
        <v>410</v>
      </c>
      <c r="L62" t="s">
        <v>71</v>
      </c>
      <c r="M62" t="s">
        <v>192</v>
      </c>
      <c r="N62" t="s">
        <v>71</v>
      </c>
      <c r="O62" t="s">
        <v>411</v>
      </c>
      <c r="P62" t="s">
        <v>71</v>
      </c>
      <c r="Q62" t="s">
        <v>95</v>
      </c>
      <c r="R62" t="s">
        <v>71</v>
      </c>
      <c r="S62" t="s">
        <v>185</v>
      </c>
      <c r="T62" t="s">
        <v>71</v>
      </c>
      <c r="U62" t="s">
        <v>97</v>
      </c>
      <c r="V62" t="s">
        <v>71</v>
      </c>
      <c r="W62">
        <v>90045</v>
      </c>
      <c r="X62" t="s">
        <v>71</v>
      </c>
      <c r="Y62" t="s">
        <v>98</v>
      </c>
      <c r="Z62" t="s">
        <v>71</v>
      </c>
      <c r="AA62" t="s">
        <v>412</v>
      </c>
      <c r="AB62" t="s">
        <v>71</v>
      </c>
      <c r="AC62" t="s">
        <v>413</v>
      </c>
      <c r="AD62" t="s">
        <v>71</v>
      </c>
      <c r="AE62" t="s">
        <v>414</v>
      </c>
      <c r="AF62" t="s">
        <v>71</v>
      </c>
      <c r="AG62">
        <v>20.7</v>
      </c>
      <c r="AH62" t="s">
        <v>71</v>
      </c>
      <c r="AI62">
        <v>2</v>
      </c>
      <c r="AJ62" t="s">
        <v>71</v>
      </c>
      <c r="AK62">
        <v>0</v>
      </c>
      <c r="AL62" t="s">
        <v>71</v>
      </c>
    </row>
    <row r="63" spans="1:38" x14ac:dyDescent="0.25">
      <c r="A63">
        <v>62</v>
      </c>
      <c r="B63" t="s">
        <v>71</v>
      </c>
      <c r="C63" t="s">
        <v>409</v>
      </c>
      <c r="D63" t="s">
        <v>71</v>
      </c>
      <c r="E63" s="1">
        <v>44031</v>
      </c>
      <c r="F63" t="s">
        <v>71</v>
      </c>
      <c r="G63" s="1">
        <v>44036</v>
      </c>
      <c r="H63" t="s">
        <v>71</v>
      </c>
      <c r="I63" t="s">
        <v>102</v>
      </c>
      <c r="J63" t="s">
        <v>71</v>
      </c>
      <c r="K63" t="s">
        <v>410</v>
      </c>
      <c r="L63" t="s">
        <v>71</v>
      </c>
      <c r="M63" t="s">
        <v>192</v>
      </c>
      <c r="N63" t="s">
        <v>71</v>
      </c>
      <c r="O63" t="s">
        <v>411</v>
      </c>
      <c r="P63" t="s">
        <v>71</v>
      </c>
      <c r="Q63" t="s">
        <v>95</v>
      </c>
      <c r="R63" t="s">
        <v>71</v>
      </c>
      <c r="S63" t="s">
        <v>185</v>
      </c>
      <c r="T63" t="s">
        <v>71</v>
      </c>
      <c r="U63" t="s">
        <v>97</v>
      </c>
      <c r="V63" t="s">
        <v>71</v>
      </c>
      <c r="W63">
        <v>90045</v>
      </c>
      <c r="X63" t="s">
        <v>71</v>
      </c>
      <c r="Y63" t="s">
        <v>98</v>
      </c>
      <c r="Z63" t="s">
        <v>71</v>
      </c>
      <c r="AA63" t="s">
        <v>415</v>
      </c>
      <c r="AB63" t="s">
        <v>71</v>
      </c>
      <c r="AC63" t="s">
        <v>228</v>
      </c>
      <c r="AD63" t="s">
        <v>71</v>
      </c>
      <c r="AE63" t="s">
        <v>416</v>
      </c>
      <c r="AF63" t="s">
        <v>71</v>
      </c>
      <c r="AG63">
        <v>1335.68</v>
      </c>
      <c r="AH63" t="s">
        <v>71</v>
      </c>
      <c r="AI63">
        <v>4</v>
      </c>
      <c r="AJ63" t="s">
        <v>71</v>
      </c>
      <c r="AK63">
        <v>0.2</v>
      </c>
      <c r="AL63" t="s">
        <v>71</v>
      </c>
    </row>
    <row r="64" spans="1:38" x14ac:dyDescent="0.25">
      <c r="A64">
        <v>63</v>
      </c>
      <c r="B64" t="s">
        <v>71</v>
      </c>
      <c r="C64" t="s">
        <v>409</v>
      </c>
      <c r="D64" t="s">
        <v>71</v>
      </c>
      <c r="E64" s="1">
        <v>44031</v>
      </c>
      <c r="F64" t="s">
        <v>71</v>
      </c>
      <c r="G64" s="1">
        <v>44036</v>
      </c>
      <c r="H64" t="s">
        <v>71</v>
      </c>
      <c r="I64" t="s">
        <v>102</v>
      </c>
      <c r="J64" t="s">
        <v>71</v>
      </c>
      <c r="K64" t="s">
        <v>410</v>
      </c>
      <c r="L64" t="s">
        <v>71</v>
      </c>
      <c r="M64" t="s">
        <v>192</v>
      </c>
      <c r="N64" t="s">
        <v>71</v>
      </c>
      <c r="O64" t="s">
        <v>411</v>
      </c>
      <c r="P64" t="s">
        <v>71</v>
      </c>
      <c r="Q64" t="s">
        <v>95</v>
      </c>
      <c r="R64" t="s">
        <v>71</v>
      </c>
      <c r="S64" t="s">
        <v>185</v>
      </c>
      <c r="T64" t="s">
        <v>71</v>
      </c>
      <c r="U64" t="s">
        <v>97</v>
      </c>
      <c r="V64" t="s">
        <v>71</v>
      </c>
      <c r="W64">
        <v>90045</v>
      </c>
      <c r="X64" t="s">
        <v>71</v>
      </c>
      <c r="Y64" t="s">
        <v>98</v>
      </c>
      <c r="Z64" t="s">
        <v>71</v>
      </c>
      <c r="AA64" t="s">
        <v>417</v>
      </c>
      <c r="AB64" t="s">
        <v>71</v>
      </c>
      <c r="AC64" t="s">
        <v>129</v>
      </c>
      <c r="AD64" t="s">
        <v>71</v>
      </c>
      <c r="AE64" t="s">
        <v>418</v>
      </c>
      <c r="AF64" t="s">
        <v>71</v>
      </c>
      <c r="AG64">
        <v>32.4</v>
      </c>
      <c r="AH64" t="s">
        <v>71</v>
      </c>
      <c r="AI64">
        <v>5</v>
      </c>
      <c r="AJ64" t="s">
        <v>71</v>
      </c>
      <c r="AK64">
        <v>0</v>
      </c>
      <c r="AL64" t="s">
        <v>71</v>
      </c>
    </row>
    <row r="65" spans="1:38" x14ac:dyDescent="0.25">
      <c r="A65">
        <v>64</v>
      </c>
      <c r="B65" t="s">
        <v>71</v>
      </c>
      <c r="C65" t="s">
        <v>419</v>
      </c>
      <c r="D65" t="s">
        <v>71</v>
      </c>
      <c r="E65" s="1">
        <v>44559</v>
      </c>
      <c r="F65" t="s">
        <v>71</v>
      </c>
      <c r="G65" s="1">
        <v>44561</v>
      </c>
      <c r="H65" t="s">
        <v>71</v>
      </c>
      <c r="I65" t="s">
        <v>132</v>
      </c>
      <c r="J65" t="s">
        <v>71</v>
      </c>
      <c r="K65" t="s">
        <v>420</v>
      </c>
      <c r="L65" t="s">
        <v>71</v>
      </c>
      <c r="M65" t="s">
        <v>421</v>
      </c>
      <c r="N65" t="s">
        <v>71</v>
      </c>
      <c r="O65" t="s">
        <v>422</v>
      </c>
      <c r="P65" t="s">
        <v>71</v>
      </c>
      <c r="Q65" t="s">
        <v>95</v>
      </c>
      <c r="R65" t="s">
        <v>71</v>
      </c>
      <c r="S65" t="s">
        <v>381</v>
      </c>
      <c r="T65" t="s">
        <v>71</v>
      </c>
      <c r="U65" t="s">
        <v>97</v>
      </c>
      <c r="V65" t="s">
        <v>71</v>
      </c>
      <c r="W65">
        <v>94110</v>
      </c>
      <c r="X65" t="s">
        <v>71</v>
      </c>
      <c r="Y65" t="s">
        <v>98</v>
      </c>
      <c r="Z65" t="s">
        <v>71</v>
      </c>
      <c r="AA65" t="s">
        <v>423</v>
      </c>
      <c r="AB65" t="s">
        <v>71</v>
      </c>
      <c r="AC65" t="s">
        <v>105</v>
      </c>
      <c r="AD65" t="s">
        <v>71</v>
      </c>
      <c r="AE65" t="s">
        <v>424</v>
      </c>
      <c r="AF65" t="s">
        <v>71</v>
      </c>
      <c r="AG65">
        <v>42.6</v>
      </c>
      <c r="AH65" t="s">
        <v>71</v>
      </c>
      <c r="AI65">
        <v>3</v>
      </c>
      <c r="AJ65" t="s">
        <v>71</v>
      </c>
      <c r="AK65">
        <v>0</v>
      </c>
      <c r="AL65" t="s">
        <v>71</v>
      </c>
    </row>
    <row r="66" spans="1:38" x14ac:dyDescent="0.25">
      <c r="A66">
        <v>65</v>
      </c>
      <c r="B66" t="s">
        <v>71</v>
      </c>
      <c r="C66" t="s">
        <v>419</v>
      </c>
      <c r="D66" t="s">
        <v>71</v>
      </c>
      <c r="E66" s="1">
        <v>44559</v>
      </c>
      <c r="F66" t="s">
        <v>71</v>
      </c>
      <c r="G66" s="1">
        <v>44561</v>
      </c>
      <c r="H66" t="s">
        <v>71</v>
      </c>
      <c r="I66" t="s">
        <v>132</v>
      </c>
      <c r="J66" t="s">
        <v>71</v>
      </c>
      <c r="K66" t="s">
        <v>420</v>
      </c>
      <c r="L66" t="s">
        <v>71</v>
      </c>
      <c r="M66" t="s">
        <v>421</v>
      </c>
      <c r="N66" t="s">
        <v>71</v>
      </c>
      <c r="O66" t="s">
        <v>422</v>
      </c>
      <c r="P66" t="s">
        <v>71</v>
      </c>
      <c r="Q66" t="s">
        <v>95</v>
      </c>
      <c r="R66" t="s">
        <v>71</v>
      </c>
      <c r="S66" t="s">
        <v>381</v>
      </c>
      <c r="T66" t="s">
        <v>71</v>
      </c>
      <c r="U66" t="s">
        <v>97</v>
      </c>
      <c r="V66" t="s">
        <v>71</v>
      </c>
      <c r="W66">
        <v>94110</v>
      </c>
      <c r="X66" t="s">
        <v>71</v>
      </c>
      <c r="Y66" t="s">
        <v>98</v>
      </c>
      <c r="Z66" t="s">
        <v>71</v>
      </c>
      <c r="AA66" t="s">
        <v>425</v>
      </c>
      <c r="AB66" t="s">
        <v>71</v>
      </c>
      <c r="AC66" t="s">
        <v>100</v>
      </c>
      <c r="AD66" t="s">
        <v>71</v>
      </c>
      <c r="AE66" t="s">
        <v>426</v>
      </c>
      <c r="AF66" t="s">
        <v>71</v>
      </c>
      <c r="AG66">
        <v>84.055999999999997</v>
      </c>
      <c r="AH66" t="s">
        <v>71</v>
      </c>
      <c r="AI66">
        <v>7</v>
      </c>
      <c r="AJ66" t="s">
        <v>71</v>
      </c>
      <c r="AK66">
        <v>0.2</v>
      </c>
      <c r="AL66" t="s">
        <v>71</v>
      </c>
    </row>
    <row r="67" spans="1:38" x14ac:dyDescent="0.25">
      <c r="A67">
        <v>66</v>
      </c>
      <c r="B67" t="s">
        <v>71</v>
      </c>
      <c r="C67" t="s">
        <v>427</v>
      </c>
      <c r="D67" t="s">
        <v>71</v>
      </c>
      <c r="E67" s="1">
        <v>43396</v>
      </c>
      <c r="F67" t="s">
        <v>71</v>
      </c>
      <c r="G67" s="1">
        <v>43400</v>
      </c>
      <c r="H67" t="s">
        <v>71</v>
      </c>
      <c r="I67" t="s">
        <v>132</v>
      </c>
      <c r="J67" t="s">
        <v>71</v>
      </c>
      <c r="K67" t="s">
        <v>428</v>
      </c>
      <c r="L67" t="s">
        <v>71</v>
      </c>
      <c r="M67" t="s">
        <v>343</v>
      </c>
      <c r="N67" t="s">
        <v>71</v>
      </c>
      <c r="O67" t="s">
        <v>429</v>
      </c>
      <c r="P67" t="s">
        <v>71</v>
      </c>
      <c r="Q67" t="s">
        <v>95</v>
      </c>
      <c r="R67" t="s">
        <v>71</v>
      </c>
      <c r="S67" t="s">
        <v>430</v>
      </c>
      <c r="T67" t="s">
        <v>71</v>
      </c>
      <c r="U67" t="s">
        <v>253</v>
      </c>
      <c r="V67" t="s">
        <v>71</v>
      </c>
      <c r="W67">
        <v>33614</v>
      </c>
      <c r="X67" t="s">
        <v>71</v>
      </c>
      <c r="Y67" t="s">
        <v>148</v>
      </c>
      <c r="Z67" t="s">
        <v>71</v>
      </c>
      <c r="AA67" t="s">
        <v>431</v>
      </c>
      <c r="AB67" t="s">
        <v>71</v>
      </c>
      <c r="AC67" t="s">
        <v>324</v>
      </c>
      <c r="AD67" t="s">
        <v>71</v>
      </c>
      <c r="AE67" t="s">
        <v>432</v>
      </c>
      <c r="AF67" t="s">
        <v>71</v>
      </c>
      <c r="AG67">
        <v>13</v>
      </c>
      <c r="AH67" t="s">
        <v>71</v>
      </c>
      <c r="AI67">
        <v>5</v>
      </c>
      <c r="AJ67" t="s">
        <v>71</v>
      </c>
      <c r="AK67">
        <v>0.2</v>
      </c>
      <c r="AL67" t="s">
        <v>71</v>
      </c>
    </row>
    <row r="68" spans="1:38" x14ac:dyDescent="0.25">
      <c r="A68">
        <v>67</v>
      </c>
      <c r="B68" t="s">
        <v>71</v>
      </c>
      <c r="C68" t="s">
        <v>427</v>
      </c>
      <c r="D68" t="s">
        <v>71</v>
      </c>
      <c r="E68" s="1">
        <v>43396</v>
      </c>
      <c r="F68" t="s">
        <v>71</v>
      </c>
      <c r="G68" s="1">
        <v>43400</v>
      </c>
      <c r="H68" t="s">
        <v>71</v>
      </c>
      <c r="I68" t="s">
        <v>132</v>
      </c>
      <c r="J68" t="s">
        <v>71</v>
      </c>
      <c r="K68" t="s">
        <v>428</v>
      </c>
      <c r="L68" t="s">
        <v>71</v>
      </c>
      <c r="M68" t="s">
        <v>343</v>
      </c>
      <c r="N68" t="s">
        <v>71</v>
      </c>
      <c r="O68" t="s">
        <v>429</v>
      </c>
      <c r="P68" t="s">
        <v>71</v>
      </c>
      <c r="Q68" t="s">
        <v>95</v>
      </c>
      <c r="R68" t="s">
        <v>71</v>
      </c>
      <c r="S68" t="s">
        <v>430</v>
      </c>
      <c r="T68" t="s">
        <v>71</v>
      </c>
      <c r="U68" t="s">
        <v>253</v>
      </c>
      <c r="V68" t="s">
        <v>71</v>
      </c>
      <c r="W68">
        <v>33614</v>
      </c>
      <c r="X68" t="s">
        <v>71</v>
      </c>
      <c r="Y68" t="s">
        <v>148</v>
      </c>
      <c r="Z68" t="s">
        <v>71</v>
      </c>
      <c r="AA68" t="s">
        <v>433</v>
      </c>
      <c r="AB68" t="s">
        <v>71</v>
      </c>
      <c r="AC68" t="s">
        <v>105</v>
      </c>
      <c r="AD68" t="s">
        <v>71</v>
      </c>
      <c r="AE68" t="s">
        <v>434</v>
      </c>
      <c r="AF68" t="s">
        <v>71</v>
      </c>
      <c r="AG68">
        <v>13.128</v>
      </c>
      <c r="AH68" t="s">
        <v>71</v>
      </c>
      <c r="AI68">
        <v>3</v>
      </c>
      <c r="AJ68" t="s">
        <v>71</v>
      </c>
      <c r="AK68">
        <v>0.2</v>
      </c>
      <c r="AL68" t="s">
        <v>71</v>
      </c>
    </row>
    <row r="69" spans="1:38" x14ac:dyDescent="0.25">
      <c r="A69">
        <v>68</v>
      </c>
      <c r="B69" t="s">
        <v>71</v>
      </c>
      <c r="C69" t="s">
        <v>435</v>
      </c>
      <c r="D69" t="s">
        <v>71</v>
      </c>
      <c r="E69" s="1">
        <v>43845</v>
      </c>
      <c r="F69" t="s">
        <v>71</v>
      </c>
      <c r="G69" s="1">
        <v>43847</v>
      </c>
      <c r="H69" t="s">
        <v>71</v>
      </c>
      <c r="I69" t="s">
        <v>169</v>
      </c>
      <c r="J69" t="s">
        <v>71</v>
      </c>
      <c r="K69" t="s">
        <v>436</v>
      </c>
      <c r="L69" t="s">
        <v>71</v>
      </c>
      <c r="M69" t="s">
        <v>437</v>
      </c>
      <c r="N69" t="s">
        <v>71</v>
      </c>
      <c r="O69" t="s">
        <v>438</v>
      </c>
      <c r="P69" t="s">
        <v>71</v>
      </c>
      <c r="Q69" t="s">
        <v>95</v>
      </c>
      <c r="R69" t="s">
        <v>71</v>
      </c>
      <c r="S69" t="s">
        <v>439</v>
      </c>
      <c r="T69" t="s">
        <v>71</v>
      </c>
      <c r="U69" t="s">
        <v>440</v>
      </c>
      <c r="V69" t="s">
        <v>71</v>
      </c>
      <c r="W69">
        <v>98105</v>
      </c>
      <c r="X69" t="s">
        <v>71</v>
      </c>
      <c r="Y69" t="s">
        <v>98</v>
      </c>
      <c r="Z69" t="s">
        <v>71</v>
      </c>
      <c r="AA69" t="s">
        <v>441</v>
      </c>
      <c r="AB69" t="s">
        <v>71</v>
      </c>
      <c r="AC69" t="s">
        <v>246</v>
      </c>
      <c r="AD69" t="s">
        <v>71</v>
      </c>
      <c r="AE69" t="s">
        <v>442</v>
      </c>
      <c r="AF69" t="s">
        <v>71</v>
      </c>
      <c r="AG69">
        <v>3.96</v>
      </c>
      <c r="AH69" t="s">
        <v>71</v>
      </c>
      <c r="AI69">
        <v>2</v>
      </c>
      <c r="AJ69" t="s">
        <v>71</v>
      </c>
      <c r="AK69">
        <v>0</v>
      </c>
      <c r="AL69" t="s">
        <v>71</v>
      </c>
    </row>
    <row r="70" spans="1:38" x14ac:dyDescent="0.25">
      <c r="A70">
        <v>69</v>
      </c>
      <c r="B70" t="s">
        <v>71</v>
      </c>
      <c r="C70" t="s">
        <v>435</v>
      </c>
      <c r="D70" t="s">
        <v>71</v>
      </c>
      <c r="E70" s="1">
        <v>43845</v>
      </c>
      <c r="F70" t="s">
        <v>71</v>
      </c>
      <c r="G70" s="1">
        <v>43847</v>
      </c>
      <c r="H70" t="s">
        <v>71</v>
      </c>
      <c r="I70" t="s">
        <v>169</v>
      </c>
      <c r="J70" t="s">
        <v>71</v>
      </c>
      <c r="K70" t="s">
        <v>436</v>
      </c>
      <c r="L70" t="s">
        <v>71</v>
      </c>
      <c r="M70" t="s">
        <v>443</v>
      </c>
      <c r="N70" t="s">
        <v>71</v>
      </c>
      <c r="O70" t="s">
        <v>438</v>
      </c>
      <c r="P70" t="s">
        <v>71</v>
      </c>
      <c r="Q70" t="s">
        <v>95</v>
      </c>
      <c r="R70" t="s">
        <v>71</v>
      </c>
      <c r="S70" t="s">
        <v>439</v>
      </c>
      <c r="T70" t="s">
        <v>71</v>
      </c>
      <c r="U70" t="s">
        <v>440</v>
      </c>
      <c r="V70" t="s">
        <v>71</v>
      </c>
      <c r="W70">
        <v>98105</v>
      </c>
      <c r="X70" t="s">
        <v>71</v>
      </c>
      <c r="Y70" t="s">
        <v>98</v>
      </c>
      <c r="Z70" t="s">
        <v>71</v>
      </c>
      <c r="AA70" t="s">
        <v>444</v>
      </c>
      <c r="AB70" t="s">
        <v>71</v>
      </c>
      <c r="AC70" t="s">
        <v>413</v>
      </c>
      <c r="AD70" t="s">
        <v>71</v>
      </c>
      <c r="AE70" t="s">
        <v>445</v>
      </c>
      <c r="AF70" t="s">
        <v>71</v>
      </c>
      <c r="AG70">
        <v>2.61</v>
      </c>
      <c r="AH70" t="s">
        <v>71</v>
      </c>
      <c r="AI70">
        <v>1</v>
      </c>
      <c r="AJ70" t="s">
        <v>71</v>
      </c>
      <c r="AK70">
        <v>0</v>
      </c>
      <c r="AL70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5CD1F-C2F3-49DB-8CC5-5AA07AE4E34F}">
  <dimension ref="A3:G40"/>
  <sheetViews>
    <sheetView workbookViewId="0">
      <selection activeCell="G4" sqref="G4"/>
    </sheetView>
  </sheetViews>
  <sheetFormatPr defaultRowHeight="15" x14ac:dyDescent="0.25"/>
  <cols>
    <col min="1" max="1" width="13.140625" bestFit="1" customWidth="1"/>
    <col min="2" max="2" width="14.5703125" bestFit="1" customWidth="1"/>
    <col min="6" max="6" width="13.140625" customWidth="1"/>
    <col min="7" max="7" width="18.140625" bestFit="1" customWidth="1"/>
  </cols>
  <sheetData>
    <row r="3" spans="1:7" x14ac:dyDescent="0.25">
      <c r="A3" s="4" t="s">
        <v>1189</v>
      </c>
      <c r="B3" t="s">
        <v>1191</v>
      </c>
      <c r="E3" t="s">
        <v>76</v>
      </c>
      <c r="F3" t="s">
        <v>1191</v>
      </c>
      <c r="G3" t="s">
        <v>1192</v>
      </c>
    </row>
    <row r="4" spans="1:7" x14ac:dyDescent="0.25">
      <c r="A4" s="5" t="s">
        <v>883</v>
      </c>
      <c r="B4" s="6">
        <v>16.768000000000001</v>
      </c>
      <c r="E4" t="s">
        <v>883</v>
      </c>
      <c r="F4">
        <v>16.768000000000001</v>
      </c>
      <c r="G4" t="str">
        <f>IF(F4&gt;1000,"Platinum",IF(F4&lt;500,"Silver","Gold"))</f>
        <v>Silver</v>
      </c>
    </row>
    <row r="5" spans="1:7" x14ac:dyDescent="0.25">
      <c r="A5" s="5" t="s">
        <v>707</v>
      </c>
      <c r="B5" s="6">
        <v>4189.3799999999992</v>
      </c>
      <c r="E5" t="s">
        <v>707</v>
      </c>
      <c r="F5">
        <v>4189.3799999999992</v>
      </c>
      <c r="G5" t="str">
        <f t="shared" ref="G5:G39" si="0">IF(F5&gt;1000,"Platinum",IF(F5&lt;500,"Silver","Gold"))</f>
        <v>Platinum</v>
      </c>
    </row>
    <row r="6" spans="1:7" x14ac:dyDescent="0.25">
      <c r="A6" s="5" t="s">
        <v>1071</v>
      </c>
      <c r="B6" s="6">
        <v>19.456</v>
      </c>
      <c r="E6" t="s">
        <v>1071</v>
      </c>
      <c r="F6">
        <v>19.456</v>
      </c>
      <c r="G6" t="str">
        <f t="shared" si="0"/>
        <v>Silver</v>
      </c>
    </row>
    <row r="7" spans="1:7" x14ac:dyDescent="0.25">
      <c r="A7" s="5" t="s">
        <v>997</v>
      </c>
      <c r="B7" s="6">
        <v>54.64</v>
      </c>
      <c r="E7" t="s">
        <v>997</v>
      </c>
      <c r="F7">
        <v>54.64</v>
      </c>
      <c r="G7" t="str">
        <f t="shared" si="0"/>
        <v>Silver</v>
      </c>
    </row>
    <row r="8" spans="1:7" x14ac:dyDescent="0.25">
      <c r="A8" s="5" t="s">
        <v>1029</v>
      </c>
      <c r="B8" s="6">
        <v>1121.568</v>
      </c>
      <c r="E8" t="s">
        <v>1029</v>
      </c>
      <c r="F8">
        <v>1121.568</v>
      </c>
      <c r="G8" t="str">
        <f t="shared" si="0"/>
        <v>Platinum</v>
      </c>
    </row>
    <row r="9" spans="1:7" x14ac:dyDescent="0.25">
      <c r="A9" s="5" t="s">
        <v>939</v>
      </c>
      <c r="B9" s="6">
        <v>468.9</v>
      </c>
      <c r="E9" t="s">
        <v>939</v>
      </c>
      <c r="F9">
        <v>468.9</v>
      </c>
      <c r="G9" t="str">
        <f t="shared" si="0"/>
        <v>Silver</v>
      </c>
    </row>
    <row r="10" spans="1:7" x14ac:dyDescent="0.25">
      <c r="A10" s="5" t="s">
        <v>788</v>
      </c>
      <c r="B10" s="6">
        <v>22.2</v>
      </c>
      <c r="E10" t="s">
        <v>788</v>
      </c>
      <c r="F10">
        <v>22.2</v>
      </c>
      <c r="G10" t="str">
        <f t="shared" si="0"/>
        <v>Silver</v>
      </c>
    </row>
    <row r="11" spans="1:7" x14ac:dyDescent="0.25">
      <c r="A11" s="5" t="s">
        <v>691</v>
      </c>
      <c r="B11" s="6">
        <v>12.51</v>
      </c>
      <c r="E11" t="s">
        <v>691</v>
      </c>
      <c r="F11">
        <v>12.51</v>
      </c>
      <c r="G11" t="str">
        <f t="shared" si="0"/>
        <v>Silver</v>
      </c>
    </row>
    <row r="12" spans="1:7" x14ac:dyDescent="0.25">
      <c r="A12" s="5" t="s">
        <v>1116</v>
      </c>
      <c r="B12" s="6">
        <v>26.128</v>
      </c>
      <c r="E12" t="s">
        <v>1116</v>
      </c>
      <c r="F12">
        <v>26.128</v>
      </c>
      <c r="G12" t="str">
        <f t="shared" si="0"/>
        <v>Silver</v>
      </c>
    </row>
    <row r="13" spans="1:7" x14ac:dyDescent="0.25">
      <c r="A13" s="5" t="s">
        <v>628</v>
      </c>
      <c r="B13" s="6">
        <v>6412.7699999999995</v>
      </c>
      <c r="E13" t="s">
        <v>628</v>
      </c>
      <c r="F13">
        <v>6412.7699999999995</v>
      </c>
      <c r="G13" t="str">
        <f t="shared" si="0"/>
        <v>Platinum</v>
      </c>
    </row>
    <row r="14" spans="1:7" x14ac:dyDescent="0.25">
      <c r="A14" s="5" t="s">
        <v>735</v>
      </c>
      <c r="B14" s="6">
        <v>162.072</v>
      </c>
      <c r="E14" t="s">
        <v>735</v>
      </c>
      <c r="F14">
        <v>162.072</v>
      </c>
      <c r="G14" t="str">
        <f t="shared" si="0"/>
        <v>Silver</v>
      </c>
    </row>
    <row r="15" spans="1:7" x14ac:dyDescent="0.25">
      <c r="A15" s="5" t="s">
        <v>921</v>
      </c>
      <c r="B15" s="6">
        <v>436.86</v>
      </c>
      <c r="E15" t="s">
        <v>921</v>
      </c>
      <c r="F15">
        <v>436.86</v>
      </c>
      <c r="G15" t="str">
        <f t="shared" si="0"/>
        <v>Silver</v>
      </c>
    </row>
    <row r="16" spans="1:7" x14ac:dyDescent="0.25">
      <c r="A16" s="5" t="s">
        <v>1011</v>
      </c>
      <c r="B16" s="6">
        <v>1566.136</v>
      </c>
      <c r="E16" t="s">
        <v>1011</v>
      </c>
      <c r="F16">
        <v>1566.136</v>
      </c>
      <c r="G16" t="str">
        <f t="shared" si="0"/>
        <v>Platinum</v>
      </c>
    </row>
    <row r="17" spans="1:7" x14ac:dyDescent="0.25">
      <c r="A17" s="5" t="s">
        <v>613</v>
      </c>
      <c r="B17" s="6">
        <v>15.92</v>
      </c>
      <c r="E17" t="s">
        <v>613</v>
      </c>
      <c r="F17">
        <v>15.92</v>
      </c>
      <c r="G17" t="str">
        <f t="shared" si="0"/>
        <v>Silver</v>
      </c>
    </row>
    <row r="18" spans="1:7" x14ac:dyDescent="0.25">
      <c r="A18" s="5" t="s">
        <v>896</v>
      </c>
      <c r="B18" s="6">
        <v>42.616</v>
      </c>
      <c r="E18" t="s">
        <v>896</v>
      </c>
      <c r="F18">
        <v>42.616</v>
      </c>
      <c r="G18" t="str">
        <f t="shared" si="0"/>
        <v>Silver</v>
      </c>
    </row>
    <row r="19" spans="1:7" x14ac:dyDescent="0.25">
      <c r="A19" s="5" t="s">
        <v>951</v>
      </c>
      <c r="B19" s="6">
        <v>380.86399999999998</v>
      </c>
      <c r="E19" t="s">
        <v>951</v>
      </c>
      <c r="F19">
        <v>380.86399999999998</v>
      </c>
      <c r="G19" t="str">
        <f t="shared" si="0"/>
        <v>Silver</v>
      </c>
    </row>
    <row r="20" spans="1:7" x14ac:dyDescent="0.25">
      <c r="A20" s="5" t="s">
        <v>1051</v>
      </c>
      <c r="B20" s="6">
        <v>10.824</v>
      </c>
      <c r="E20" t="s">
        <v>1051</v>
      </c>
      <c r="F20">
        <v>10.824</v>
      </c>
      <c r="G20" t="str">
        <f t="shared" si="0"/>
        <v>Silver</v>
      </c>
    </row>
    <row r="21" spans="1:7" x14ac:dyDescent="0.25">
      <c r="A21" s="5" t="s">
        <v>856</v>
      </c>
      <c r="B21" s="6">
        <v>47.94</v>
      </c>
      <c r="E21" t="s">
        <v>856</v>
      </c>
      <c r="F21">
        <v>47.94</v>
      </c>
      <c r="G21" t="str">
        <f t="shared" si="0"/>
        <v>Silver</v>
      </c>
    </row>
    <row r="22" spans="1:7" x14ac:dyDescent="0.25">
      <c r="A22" s="5" t="s">
        <v>1130</v>
      </c>
      <c r="B22" s="6">
        <v>6.57</v>
      </c>
      <c r="E22" t="s">
        <v>1130</v>
      </c>
      <c r="F22">
        <v>6.57</v>
      </c>
      <c r="G22" t="str">
        <f t="shared" si="0"/>
        <v>Silver</v>
      </c>
    </row>
    <row r="23" spans="1:7" x14ac:dyDescent="0.25">
      <c r="A23" s="5" t="s">
        <v>845</v>
      </c>
      <c r="B23" s="6">
        <v>190.72</v>
      </c>
      <c r="E23" t="s">
        <v>845</v>
      </c>
      <c r="F23">
        <v>190.72</v>
      </c>
      <c r="G23" t="str">
        <f t="shared" si="0"/>
        <v>Silver</v>
      </c>
    </row>
    <row r="24" spans="1:7" x14ac:dyDescent="0.25">
      <c r="A24" s="5" t="s">
        <v>678</v>
      </c>
      <c r="B24" s="6">
        <v>7.1520000000000001</v>
      </c>
      <c r="E24" t="s">
        <v>678</v>
      </c>
      <c r="F24">
        <v>7.1520000000000001</v>
      </c>
      <c r="G24" t="str">
        <f t="shared" si="0"/>
        <v>Silver</v>
      </c>
    </row>
    <row r="25" spans="1:7" x14ac:dyDescent="0.25">
      <c r="A25" s="5" t="s">
        <v>772</v>
      </c>
      <c r="B25" s="6">
        <v>121.43600000000001</v>
      </c>
      <c r="E25" t="s">
        <v>772</v>
      </c>
      <c r="F25">
        <v>121.43600000000001</v>
      </c>
      <c r="G25" t="str">
        <f t="shared" si="0"/>
        <v>Silver</v>
      </c>
    </row>
    <row r="26" spans="1:7" x14ac:dyDescent="0.25">
      <c r="A26" s="5" t="s">
        <v>962</v>
      </c>
      <c r="B26" s="6">
        <v>646.77599999999995</v>
      </c>
      <c r="E26" t="s">
        <v>962</v>
      </c>
      <c r="F26">
        <v>646.77599999999995</v>
      </c>
      <c r="G26" t="str">
        <f t="shared" si="0"/>
        <v>Gold</v>
      </c>
    </row>
    <row r="27" spans="1:7" x14ac:dyDescent="0.25">
      <c r="A27" s="5" t="s">
        <v>1102</v>
      </c>
      <c r="B27" s="6">
        <v>126.65600000000001</v>
      </c>
      <c r="E27" t="s">
        <v>1102</v>
      </c>
      <c r="F27">
        <v>126.65600000000001</v>
      </c>
      <c r="G27" t="str">
        <f t="shared" si="0"/>
        <v>Silver</v>
      </c>
    </row>
    <row r="28" spans="1:7" x14ac:dyDescent="0.25">
      <c r="A28" s="5" t="s">
        <v>658</v>
      </c>
      <c r="B28" s="6">
        <v>164.34</v>
      </c>
      <c r="E28" t="s">
        <v>658</v>
      </c>
      <c r="F28">
        <v>164.34</v>
      </c>
      <c r="G28" t="str">
        <f t="shared" si="0"/>
        <v>Silver</v>
      </c>
    </row>
    <row r="29" spans="1:7" x14ac:dyDescent="0.25">
      <c r="A29" s="5" t="s">
        <v>758</v>
      </c>
      <c r="B29" s="6">
        <v>210.98</v>
      </c>
      <c r="E29" t="s">
        <v>758</v>
      </c>
      <c r="F29">
        <v>210.98</v>
      </c>
      <c r="G29" t="str">
        <f t="shared" si="0"/>
        <v>Silver</v>
      </c>
    </row>
    <row r="30" spans="1:7" x14ac:dyDescent="0.25">
      <c r="A30" s="5" t="s">
        <v>820</v>
      </c>
      <c r="B30" s="6">
        <v>755.096</v>
      </c>
      <c r="E30" t="s">
        <v>820</v>
      </c>
      <c r="F30">
        <v>755.096</v>
      </c>
      <c r="G30" t="str">
        <f t="shared" si="0"/>
        <v>Gold</v>
      </c>
    </row>
    <row r="31" spans="1:7" x14ac:dyDescent="0.25">
      <c r="A31" s="5" t="s">
        <v>910</v>
      </c>
      <c r="B31" s="6">
        <v>10.752000000000001</v>
      </c>
      <c r="E31" t="s">
        <v>910</v>
      </c>
      <c r="F31">
        <v>10.752000000000001</v>
      </c>
      <c r="G31" t="str">
        <f t="shared" si="0"/>
        <v>Silver</v>
      </c>
    </row>
    <row r="32" spans="1:7" x14ac:dyDescent="0.25">
      <c r="A32" s="5" t="s">
        <v>578</v>
      </c>
      <c r="B32" s="6">
        <v>874.30799999999999</v>
      </c>
      <c r="E32" t="s">
        <v>578</v>
      </c>
      <c r="F32">
        <v>874.30799999999999</v>
      </c>
      <c r="G32" t="str">
        <f t="shared" si="0"/>
        <v>Gold</v>
      </c>
    </row>
    <row r="33" spans="1:7" x14ac:dyDescent="0.25">
      <c r="A33" s="5" t="s">
        <v>1084</v>
      </c>
      <c r="B33" s="6">
        <v>1388.7800000000002</v>
      </c>
      <c r="E33" t="s">
        <v>1084</v>
      </c>
      <c r="F33">
        <v>1388.7800000000002</v>
      </c>
      <c r="G33" t="str">
        <f t="shared" si="0"/>
        <v>Platinum</v>
      </c>
    </row>
    <row r="34" spans="1:7" x14ac:dyDescent="0.25">
      <c r="A34" s="5" t="s">
        <v>975</v>
      </c>
      <c r="B34" s="6">
        <v>225.01599999999999</v>
      </c>
      <c r="E34" t="s">
        <v>975</v>
      </c>
      <c r="F34">
        <v>225.01599999999999</v>
      </c>
      <c r="G34" t="str">
        <f t="shared" si="0"/>
        <v>Silver</v>
      </c>
    </row>
    <row r="35" spans="1:7" x14ac:dyDescent="0.25">
      <c r="A35" s="5" t="s">
        <v>802</v>
      </c>
      <c r="B35" s="6">
        <v>729.64800000000002</v>
      </c>
      <c r="E35" t="s">
        <v>802</v>
      </c>
      <c r="F35">
        <v>729.64800000000002</v>
      </c>
      <c r="G35" t="str">
        <f t="shared" si="0"/>
        <v>Gold</v>
      </c>
    </row>
    <row r="36" spans="1:7" x14ac:dyDescent="0.25">
      <c r="A36" s="5" t="s">
        <v>1039</v>
      </c>
      <c r="B36" s="6">
        <v>34.503999999999998</v>
      </c>
      <c r="E36" t="s">
        <v>1039</v>
      </c>
      <c r="F36">
        <v>34.503999999999998</v>
      </c>
      <c r="G36" t="str">
        <f t="shared" si="0"/>
        <v>Silver</v>
      </c>
    </row>
    <row r="37" spans="1:7" x14ac:dyDescent="0.25">
      <c r="A37" s="5" t="s">
        <v>866</v>
      </c>
      <c r="B37" s="6">
        <v>1002.7</v>
      </c>
      <c r="E37" t="s">
        <v>866</v>
      </c>
      <c r="F37">
        <v>1002.7</v>
      </c>
      <c r="G37" t="str">
        <f t="shared" si="0"/>
        <v>Platinum</v>
      </c>
    </row>
    <row r="38" spans="1:7" x14ac:dyDescent="0.25">
      <c r="A38" s="5" t="s">
        <v>540</v>
      </c>
      <c r="B38" s="6">
        <v>119.616</v>
      </c>
      <c r="E38" t="s">
        <v>540</v>
      </c>
      <c r="F38">
        <v>119.616</v>
      </c>
      <c r="G38" t="str">
        <f t="shared" si="0"/>
        <v>Silver</v>
      </c>
    </row>
    <row r="39" spans="1:7" x14ac:dyDescent="0.25">
      <c r="A39" s="5" t="s">
        <v>556</v>
      </c>
      <c r="B39" s="6">
        <v>566.62799999999993</v>
      </c>
      <c r="E39" t="s">
        <v>556</v>
      </c>
      <c r="F39">
        <v>566.62799999999993</v>
      </c>
      <c r="G39" t="str">
        <f t="shared" si="0"/>
        <v>Gold</v>
      </c>
    </row>
    <row r="40" spans="1:7" x14ac:dyDescent="0.25">
      <c r="A40" s="5" t="s">
        <v>1190</v>
      </c>
      <c r="B40" s="6">
        <v>22189.230000000007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A2ABD-3B17-4953-B832-93FFA453C039}">
  <dimension ref="A1:Z70"/>
  <sheetViews>
    <sheetView zoomScale="110" zoomScaleNormal="110" workbookViewId="0">
      <selection activeCell="E2" sqref="E2"/>
    </sheetView>
  </sheetViews>
  <sheetFormatPr defaultRowHeight="15" x14ac:dyDescent="0.25"/>
  <cols>
    <col min="1" max="1" width="8.28515625" bestFit="1" customWidth="1"/>
    <col min="2" max="2" width="17.42578125" bestFit="1" customWidth="1"/>
    <col min="3" max="3" width="13.140625" bestFit="1" customWidth="1"/>
    <col min="4" max="4" width="12.7109375" bestFit="1" customWidth="1"/>
    <col min="5" max="5" width="14.7109375" style="7" bestFit="1" customWidth="1"/>
    <col min="6" max="6" width="12.7109375" style="2" bestFit="1" customWidth="1"/>
    <col min="7" max="7" width="14.28515625" bestFit="1" customWidth="1"/>
    <col min="8" max="8" width="22.140625" style="2" customWidth="1"/>
    <col min="9" max="9" width="12.85546875" bestFit="1" customWidth="1"/>
    <col min="10" max="10" width="16.28515625" bestFit="1" customWidth="1"/>
    <col min="11" max="11" width="16.28515625" style="2" customWidth="1"/>
    <col min="12" max="12" width="12.140625" bestFit="1" customWidth="1"/>
    <col min="13" max="13" width="15.7109375" bestFit="1" customWidth="1"/>
    <col min="14" max="14" width="16.28515625" bestFit="1" customWidth="1"/>
    <col min="15" max="15" width="13.85546875" bestFit="1" customWidth="1"/>
    <col min="16" max="16" width="9.7109375" bestFit="1" customWidth="1"/>
    <col min="17" max="17" width="18.85546875" bestFit="1" customWidth="1"/>
    <col min="18" max="18" width="18.85546875" customWidth="1"/>
    <col min="19" max="19" width="18.85546875" style="2" customWidth="1"/>
    <col min="20" max="20" width="15.28515625" bestFit="1" customWidth="1"/>
    <col min="21" max="21" width="89.28515625" bestFit="1" customWidth="1"/>
    <col min="22" max="22" width="10.85546875" style="2" bestFit="1" customWidth="1"/>
    <col min="23" max="24" width="11" style="2" bestFit="1" customWidth="1"/>
    <col min="25" max="25" width="9.140625" style="2"/>
    <col min="26" max="26" width="11" style="2" customWidth="1"/>
    <col min="27" max="27" width="11" customWidth="1"/>
  </cols>
  <sheetData>
    <row r="1" spans="1:26" x14ac:dyDescent="0.25">
      <c r="A1" t="s">
        <v>516</v>
      </c>
      <c r="B1" t="s">
        <v>517</v>
      </c>
      <c r="C1" t="s">
        <v>518</v>
      </c>
      <c r="D1" t="s">
        <v>519</v>
      </c>
      <c r="E1" s="7" t="s">
        <v>1193</v>
      </c>
      <c r="F1" s="2" t="s">
        <v>520</v>
      </c>
      <c r="G1" t="s">
        <v>521</v>
      </c>
      <c r="H1" s="2" t="s">
        <v>1192</v>
      </c>
      <c r="I1" t="s">
        <v>522</v>
      </c>
      <c r="J1" t="s">
        <v>523</v>
      </c>
      <c r="K1" s="2" t="s">
        <v>1186</v>
      </c>
      <c r="L1" t="s">
        <v>524</v>
      </c>
      <c r="M1" t="s">
        <v>525</v>
      </c>
      <c r="N1" t="s">
        <v>526</v>
      </c>
      <c r="O1" t="s">
        <v>527</v>
      </c>
      <c r="P1" t="s">
        <v>528</v>
      </c>
      <c r="Q1" t="s">
        <v>529</v>
      </c>
      <c r="R1" t="s">
        <v>1187</v>
      </c>
      <c r="S1" s="2" t="s">
        <v>1188</v>
      </c>
      <c r="T1" t="s">
        <v>530</v>
      </c>
      <c r="U1" t="s">
        <v>531</v>
      </c>
      <c r="V1" s="2" t="s">
        <v>532</v>
      </c>
      <c r="W1" s="2" t="s">
        <v>533</v>
      </c>
      <c r="X1" s="2" t="s">
        <v>534</v>
      </c>
      <c r="Y1" s="2" t="s">
        <v>1144</v>
      </c>
      <c r="Z1" s="2" t="s">
        <v>1145</v>
      </c>
    </row>
    <row r="2" spans="1:26" x14ac:dyDescent="0.25">
      <c r="A2" t="s">
        <v>535</v>
      </c>
      <c r="B2" t="s">
        <v>536</v>
      </c>
      <c r="C2" t="s">
        <v>537</v>
      </c>
      <c r="D2" t="s">
        <v>538</v>
      </c>
      <c r="E2" s="8">
        <f>_xlfn.NUMBERVALUE(D2)-_xlfn.NUMBERVALUE(C2)</f>
        <v>6</v>
      </c>
      <c r="F2" s="2" t="s">
        <v>555</v>
      </c>
      <c r="G2" t="s">
        <v>540</v>
      </c>
      <c r="H2" s="2" t="str">
        <f>VLOOKUP(G2,Sheet5!$E$3:$G$39,3,FALSE)</f>
        <v>Silver</v>
      </c>
      <c r="I2" t="s">
        <v>541</v>
      </c>
      <c r="J2" t="s">
        <v>542</v>
      </c>
      <c r="K2" s="2" t="s">
        <v>1146</v>
      </c>
      <c r="L2" t="s">
        <v>543</v>
      </c>
      <c r="M2" t="s">
        <v>544</v>
      </c>
      <c r="N2" t="s">
        <v>545</v>
      </c>
      <c r="O2" t="s">
        <v>546</v>
      </c>
      <c r="P2" t="s">
        <v>547</v>
      </c>
      <c r="Q2" t="s">
        <v>548</v>
      </c>
      <c r="R2" t="str">
        <f>MID(Q2,1,4)</f>
        <v xml:space="preserve">	OFF</v>
      </c>
      <c r="S2" s="2" t="str">
        <f>SUBSTITUTE(SUBSTITUTE(SUBSTITUTE(R2,"OFF","Office"),"FUR","Furniture"),"TEC","Technology")</f>
        <v xml:space="preserve">	Office</v>
      </c>
      <c r="T2" t="s">
        <v>549</v>
      </c>
      <c r="U2" t="s">
        <v>550</v>
      </c>
      <c r="V2" s="3">
        <v>119.616</v>
      </c>
      <c r="W2" s="3">
        <v>8</v>
      </c>
      <c r="X2" s="2">
        <v>0.2</v>
      </c>
      <c r="Y2" s="2">
        <f>IFERROR(V2/W2,"")</f>
        <v>14.952</v>
      </c>
      <c r="Z2" s="2">
        <f>IFERROR(ROUNDUP(Y2,2),"")</f>
        <v>14.959999999999999</v>
      </c>
    </row>
    <row r="3" spans="1:26" x14ac:dyDescent="0.25">
      <c r="A3" t="s">
        <v>554</v>
      </c>
      <c r="B3" t="s">
        <v>536</v>
      </c>
      <c r="C3" t="s">
        <v>537</v>
      </c>
      <c r="D3" t="s">
        <v>538</v>
      </c>
      <c r="E3" s="8">
        <f t="shared" ref="E3:E66" si="0">_xlfn.NUMBERVALUE(D3)-_xlfn.NUMBERVALUE(C3)</f>
        <v>6</v>
      </c>
      <c r="F3" s="2" t="s">
        <v>555</v>
      </c>
      <c r="G3" t="s">
        <v>556</v>
      </c>
      <c r="H3" s="2" t="str">
        <f>VLOOKUP(G3,Sheet5!$E$3:$G$39,3,FALSE)</f>
        <v>Gold</v>
      </c>
      <c r="I3" t="s">
        <v>541</v>
      </c>
      <c r="J3" t="s">
        <v>542</v>
      </c>
      <c r="K3" s="2" t="s">
        <v>1146</v>
      </c>
      <c r="L3" t="s">
        <v>543</v>
      </c>
      <c r="M3" t="s">
        <v>544</v>
      </c>
      <c r="N3" t="s">
        <v>545</v>
      </c>
      <c r="O3" t="s">
        <v>546</v>
      </c>
      <c r="P3" t="s">
        <v>547</v>
      </c>
      <c r="Q3" t="s">
        <v>557</v>
      </c>
      <c r="R3" t="str">
        <f>MID(Q3,1,4)</f>
        <v xml:space="preserve">	FUR</v>
      </c>
      <c r="S3" s="2" t="str">
        <f t="shared" ref="S3:S66" si="1">SUBSTITUTE(SUBSTITUTE(SUBSTITUTE(R3,"OFF","Office"),"FUR","Furniture"),"TEC","Technology")</f>
        <v xml:space="preserve">	Furniture</v>
      </c>
      <c r="T3" t="s">
        <v>558</v>
      </c>
      <c r="U3" t="s">
        <v>559</v>
      </c>
      <c r="V3" s="2">
        <v>255.76</v>
      </c>
      <c r="W3" s="2">
        <v>4</v>
      </c>
      <c r="X3" s="2">
        <v>0</v>
      </c>
      <c r="Y3" s="2">
        <f>IFERROR(V3/W3,"")</f>
        <v>63.94</v>
      </c>
      <c r="Z3" s="2">
        <f t="shared" ref="Z3:Z66" si="2">IFERROR(ROUNDUP(Y3,2),"")</f>
        <v>63.94</v>
      </c>
    </row>
    <row r="4" spans="1:26" x14ac:dyDescent="0.25">
      <c r="A4" t="s">
        <v>563</v>
      </c>
      <c r="B4" t="s">
        <v>536</v>
      </c>
      <c r="C4" t="s">
        <v>537</v>
      </c>
      <c r="D4" t="s">
        <v>538</v>
      </c>
      <c r="E4" s="8">
        <f t="shared" si="0"/>
        <v>6</v>
      </c>
      <c r="F4" s="2" t="s">
        <v>555</v>
      </c>
      <c r="G4" t="s">
        <v>556</v>
      </c>
      <c r="H4" s="2" t="str">
        <f>VLOOKUP(G4,Sheet5!$E$3:$G$39,3,FALSE)</f>
        <v>Gold</v>
      </c>
      <c r="I4" t="s">
        <v>541</v>
      </c>
      <c r="J4" t="s">
        <v>542</v>
      </c>
      <c r="K4" s="2" t="s">
        <v>1146</v>
      </c>
      <c r="L4" t="s">
        <v>543</v>
      </c>
      <c r="M4" t="s">
        <v>544</v>
      </c>
      <c r="N4" t="s">
        <v>545</v>
      </c>
      <c r="O4" t="s">
        <v>546</v>
      </c>
      <c r="P4" t="s">
        <v>547</v>
      </c>
      <c r="Q4" t="s">
        <v>564</v>
      </c>
      <c r="R4" t="str">
        <f t="shared" ref="R4:R66" si="3">MID(Q4,1,4)</f>
        <v xml:space="preserve">	FUR</v>
      </c>
      <c r="S4" s="2" t="str">
        <f t="shared" si="1"/>
        <v xml:space="preserve">	Furniture</v>
      </c>
      <c r="T4" t="s">
        <v>565</v>
      </c>
      <c r="U4" t="s">
        <v>566</v>
      </c>
      <c r="V4" s="2">
        <v>241.56800000000001</v>
      </c>
      <c r="W4" s="2">
        <v>2</v>
      </c>
      <c r="X4" s="2">
        <v>0.2</v>
      </c>
      <c r="Y4" s="2">
        <f>IFERROR(V4/W4,"")</f>
        <v>120.78400000000001</v>
      </c>
      <c r="Z4" s="2">
        <f t="shared" si="2"/>
        <v>120.79</v>
      </c>
    </row>
    <row r="5" spans="1:26" x14ac:dyDescent="0.25">
      <c r="A5" t="s">
        <v>569</v>
      </c>
      <c r="B5" t="s">
        <v>536</v>
      </c>
      <c r="C5" t="s">
        <v>537</v>
      </c>
      <c r="D5" t="s">
        <v>538</v>
      </c>
      <c r="E5" s="8">
        <f t="shared" si="0"/>
        <v>6</v>
      </c>
      <c r="F5" s="2" t="s">
        <v>555</v>
      </c>
      <c r="G5" t="s">
        <v>556</v>
      </c>
      <c r="H5" s="2" t="str">
        <f>VLOOKUP(G5,Sheet5!$E$3:$G$39,3,FALSE)</f>
        <v>Gold</v>
      </c>
      <c r="I5" t="s">
        <v>541</v>
      </c>
      <c r="J5" t="s">
        <v>542</v>
      </c>
      <c r="K5" s="2" t="s">
        <v>1146</v>
      </c>
      <c r="L5" t="s">
        <v>543</v>
      </c>
      <c r="M5" t="s">
        <v>544</v>
      </c>
      <c r="N5" t="s">
        <v>545</v>
      </c>
      <c r="O5" t="s">
        <v>546</v>
      </c>
      <c r="P5" t="s">
        <v>547</v>
      </c>
      <c r="Q5" t="s">
        <v>570</v>
      </c>
      <c r="R5" t="str">
        <f t="shared" si="3"/>
        <v xml:space="preserve">	FUR</v>
      </c>
      <c r="S5" s="2" t="str">
        <f t="shared" si="1"/>
        <v xml:space="preserve">	Furniture</v>
      </c>
      <c r="T5" t="s">
        <v>558</v>
      </c>
      <c r="U5" t="s">
        <v>571</v>
      </c>
      <c r="V5" s="2">
        <v>69.3</v>
      </c>
      <c r="W5" s="2">
        <v>9</v>
      </c>
      <c r="X5" s="2">
        <v>0</v>
      </c>
      <c r="Y5" s="2">
        <f>IFERROR(V5/W5,"")</f>
        <v>7.6999999999999993</v>
      </c>
      <c r="Z5" s="2">
        <f t="shared" si="2"/>
        <v>7.7</v>
      </c>
    </row>
    <row r="6" spans="1:26" x14ac:dyDescent="0.25">
      <c r="A6" t="s">
        <v>574</v>
      </c>
      <c r="B6" t="s">
        <v>575</v>
      </c>
      <c r="C6" t="s">
        <v>576</v>
      </c>
      <c r="D6" t="s">
        <v>577</v>
      </c>
      <c r="E6" s="8">
        <f t="shared" si="0"/>
        <v>5</v>
      </c>
      <c r="F6" s="2" t="s">
        <v>555</v>
      </c>
      <c r="G6" t="s">
        <v>578</v>
      </c>
      <c r="H6" s="2" t="str">
        <f>VLOOKUP(G6,Sheet5!$E$3:$G$39,3,FALSE)</f>
        <v>Gold</v>
      </c>
      <c r="I6" t="s">
        <v>579</v>
      </c>
      <c r="J6" t="s">
        <v>580</v>
      </c>
      <c r="K6" s="2" t="s">
        <v>1147</v>
      </c>
      <c r="L6" t="s">
        <v>581</v>
      </c>
      <c r="M6" t="s">
        <v>582</v>
      </c>
      <c r="N6" t="s">
        <v>583</v>
      </c>
      <c r="O6" t="s">
        <v>584</v>
      </c>
      <c r="P6" t="s">
        <v>547</v>
      </c>
      <c r="Q6" t="s">
        <v>585</v>
      </c>
      <c r="R6" t="str">
        <f t="shared" si="3"/>
        <v xml:space="preserve">	OFF</v>
      </c>
      <c r="S6" s="2" t="str">
        <f t="shared" si="1"/>
        <v xml:space="preserve">	Office</v>
      </c>
      <c r="T6" t="s">
        <v>549</v>
      </c>
      <c r="U6" t="s">
        <v>586</v>
      </c>
      <c r="V6" s="2">
        <v>22.62</v>
      </c>
      <c r="W6" s="2">
        <v>2</v>
      </c>
      <c r="X6" s="2">
        <v>0.7</v>
      </c>
      <c r="Y6" s="2">
        <f>IFERROR(V6/W6,"")</f>
        <v>11.31</v>
      </c>
      <c r="Z6" s="2">
        <f t="shared" si="2"/>
        <v>11.31</v>
      </c>
    </row>
    <row r="7" spans="1:26" x14ac:dyDescent="0.25">
      <c r="A7" t="s">
        <v>589</v>
      </c>
      <c r="B7" t="s">
        <v>575</v>
      </c>
      <c r="C7" t="s">
        <v>576</v>
      </c>
      <c r="D7" t="s">
        <v>577</v>
      </c>
      <c r="E7" s="8">
        <f t="shared" si="0"/>
        <v>5</v>
      </c>
      <c r="F7" s="2" t="s">
        <v>555</v>
      </c>
      <c r="G7" t="s">
        <v>578</v>
      </c>
      <c r="H7" s="2" t="str">
        <f>VLOOKUP(G7,Sheet5!$E$3:$G$39,3,FALSE)</f>
        <v>Gold</v>
      </c>
      <c r="I7" t="s">
        <v>579</v>
      </c>
      <c r="J7" t="s">
        <v>580</v>
      </c>
      <c r="K7" s="2" t="s">
        <v>1147</v>
      </c>
      <c r="L7" t="s">
        <v>581</v>
      </c>
      <c r="M7" t="s">
        <v>582</v>
      </c>
      <c r="N7" t="s">
        <v>583</v>
      </c>
      <c r="O7" t="s">
        <v>584</v>
      </c>
      <c r="P7" t="s">
        <v>547</v>
      </c>
      <c r="Q7" t="s">
        <v>590</v>
      </c>
      <c r="R7" t="str">
        <f t="shared" si="3"/>
        <v xml:space="preserve">	OFF</v>
      </c>
      <c r="S7" s="2" t="str">
        <f t="shared" si="1"/>
        <v xml:space="preserve">	Office</v>
      </c>
      <c r="T7" t="s">
        <v>549</v>
      </c>
      <c r="U7" t="s">
        <v>591</v>
      </c>
      <c r="V7" s="2">
        <v>14.952</v>
      </c>
      <c r="W7" s="2">
        <v>2</v>
      </c>
      <c r="X7" s="2">
        <v>0.7</v>
      </c>
      <c r="Y7" s="2">
        <f>IFERROR(V7/W7,"")</f>
        <v>7.476</v>
      </c>
      <c r="Z7" s="2">
        <f t="shared" si="2"/>
        <v>7.4799999999999995</v>
      </c>
    </row>
    <row r="8" spans="1:26" x14ac:dyDescent="0.25">
      <c r="A8" t="s">
        <v>593</v>
      </c>
      <c r="B8" t="s">
        <v>575</v>
      </c>
      <c r="C8" t="s">
        <v>576</v>
      </c>
      <c r="D8" t="s">
        <v>577</v>
      </c>
      <c r="E8" s="8">
        <f t="shared" si="0"/>
        <v>5</v>
      </c>
      <c r="F8" s="2" t="s">
        <v>555</v>
      </c>
      <c r="G8" t="s">
        <v>578</v>
      </c>
      <c r="H8" s="2" t="str">
        <f>VLOOKUP(G8,Sheet5!$E$3:$G$39,3,FALSE)</f>
        <v>Gold</v>
      </c>
      <c r="I8" t="s">
        <v>579</v>
      </c>
      <c r="J8" t="s">
        <v>580</v>
      </c>
      <c r="K8" s="2" t="s">
        <v>1147</v>
      </c>
      <c r="L8" t="s">
        <v>581</v>
      </c>
      <c r="M8" t="s">
        <v>582</v>
      </c>
      <c r="N8" t="s">
        <v>583</v>
      </c>
      <c r="O8" t="s">
        <v>584</v>
      </c>
      <c r="P8" t="s">
        <v>547</v>
      </c>
      <c r="Q8" t="s">
        <v>594</v>
      </c>
      <c r="R8" t="str">
        <f t="shared" si="3"/>
        <v xml:space="preserve">	FUR</v>
      </c>
      <c r="S8" s="2" t="str">
        <f t="shared" si="1"/>
        <v xml:space="preserve">	Furniture</v>
      </c>
      <c r="T8" t="s">
        <v>565</v>
      </c>
      <c r="U8" t="s">
        <v>595</v>
      </c>
      <c r="V8" s="2">
        <v>801.56799999999998</v>
      </c>
      <c r="W8" s="2">
        <v>2</v>
      </c>
      <c r="X8" s="2">
        <v>0.2</v>
      </c>
      <c r="Y8" s="2">
        <f>IFERROR(V8/W8,"")</f>
        <v>400.78399999999999</v>
      </c>
      <c r="Z8" s="2">
        <f t="shared" si="2"/>
        <v>400.78999999999996</v>
      </c>
    </row>
    <row r="9" spans="1:26" x14ac:dyDescent="0.25">
      <c r="A9" t="s">
        <v>597</v>
      </c>
      <c r="B9" t="s">
        <v>575</v>
      </c>
      <c r="C9" t="s">
        <v>576</v>
      </c>
      <c r="D9" t="s">
        <v>577</v>
      </c>
      <c r="E9" s="8">
        <f t="shared" si="0"/>
        <v>5</v>
      </c>
      <c r="F9" s="2" t="s">
        <v>555</v>
      </c>
      <c r="G9" t="s">
        <v>578</v>
      </c>
      <c r="H9" s="2" t="str">
        <f>VLOOKUP(G9,Sheet5!$E$3:$G$39,3,FALSE)</f>
        <v>Gold</v>
      </c>
      <c r="I9" t="s">
        <v>579</v>
      </c>
      <c r="J9" t="s">
        <v>580</v>
      </c>
      <c r="K9" s="2" t="s">
        <v>1147</v>
      </c>
      <c r="L9" t="s">
        <v>581</v>
      </c>
      <c r="M9" t="s">
        <v>582</v>
      </c>
      <c r="N9" t="s">
        <v>583</v>
      </c>
      <c r="O9" t="s">
        <v>584</v>
      </c>
      <c r="P9" t="s">
        <v>547</v>
      </c>
      <c r="Q9" t="s">
        <v>598</v>
      </c>
      <c r="R9" t="str">
        <f t="shared" si="3"/>
        <v xml:space="preserve">	OFF</v>
      </c>
      <c r="S9" s="2" t="str">
        <f t="shared" si="1"/>
        <v xml:space="preserve">	Office</v>
      </c>
      <c r="T9" t="s">
        <v>549</v>
      </c>
      <c r="U9" t="s">
        <v>599</v>
      </c>
      <c r="V9" s="2">
        <v>2.3759999999999999</v>
      </c>
      <c r="W9" s="2">
        <v>3</v>
      </c>
      <c r="X9" s="2">
        <v>0.7</v>
      </c>
      <c r="Y9" s="2">
        <f>IFERROR(V9/W9,"")</f>
        <v>0.79199999999999993</v>
      </c>
      <c r="Z9" s="2">
        <f t="shared" si="2"/>
        <v>0.8</v>
      </c>
    </row>
    <row r="10" spans="1:26" x14ac:dyDescent="0.25">
      <c r="A10" t="s">
        <v>602</v>
      </c>
      <c r="B10" t="s">
        <v>575</v>
      </c>
      <c r="C10" t="s">
        <v>576</v>
      </c>
      <c r="D10" t="s">
        <v>577</v>
      </c>
      <c r="E10" s="8">
        <f t="shared" si="0"/>
        <v>5</v>
      </c>
      <c r="F10" s="2" t="s">
        <v>555</v>
      </c>
      <c r="G10" t="s">
        <v>578</v>
      </c>
      <c r="H10" s="2" t="str">
        <f>VLOOKUP(G10,Sheet5!$E$3:$G$39,3,FALSE)</f>
        <v>Gold</v>
      </c>
      <c r="I10" t="s">
        <v>579</v>
      </c>
      <c r="J10" t="s">
        <v>580</v>
      </c>
      <c r="K10" s="2" t="s">
        <v>1147</v>
      </c>
      <c r="L10" t="s">
        <v>581</v>
      </c>
      <c r="M10" t="s">
        <v>582</v>
      </c>
      <c r="N10" t="s">
        <v>583</v>
      </c>
      <c r="O10" t="s">
        <v>584</v>
      </c>
      <c r="P10" t="s">
        <v>547</v>
      </c>
      <c r="Q10" t="s">
        <v>603</v>
      </c>
      <c r="R10" t="str">
        <f t="shared" si="3"/>
        <v xml:space="preserve">	OFF</v>
      </c>
      <c r="S10" s="2" t="str">
        <f t="shared" si="1"/>
        <v xml:space="preserve">	Office</v>
      </c>
      <c r="T10" t="s">
        <v>604</v>
      </c>
      <c r="U10" t="s">
        <v>605</v>
      </c>
      <c r="V10" s="2">
        <v>32.792000000000002</v>
      </c>
      <c r="W10" s="2">
        <v>1</v>
      </c>
      <c r="X10" s="2">
        <v>0.2</v>
      </c>
      <c r="Y10" s="2">
        <f>IFERROR(V10/W10,"")</f>
        <v>32.792000000000002</v>
      </c>
      <c r="Z10" s="2">
        <f t="shared" si="2"/>
        <v>32.799999999999997</v>
      </c>
    </row>
    <row r="11" spans="1:26" x14ac:dyDescent="0.25">
      <c r="A11" t="s">
        <v>608</v>
      </c>
      <c r="B11" t="s">
        <v>609</v>
      </c>
      <c r="C11" t="s">
        <v>610</v>
      </c>
      <c r="D11" t="s">
        <v>611</v>
      </c>
      <c r="E11" s="8">
        <f t="shared" si="0"/>
        <v>3</v>
      </c>
      <c r="F11" s="2" t="s">
        <v>612</v>
      </c>
      <c r="G11" t="s">
        <v>613</v>
      </c>
      <c r="H11" s="2" t="str">
        <f>VLOOKUP(G11,Sheet5!$E$3:$G$39,3,FALSE)</f>
        <v>Silver</v>
      </c>
      <c r="I11" t="s">
        <v>614</v>
      </c>
      <c r="J11" t="s">
        <v>615</v>
      </c>
      <c r="K11" s="2" t="s">
        <v>1148</v>
      </c>
      <c r="L11" t="s">
        <v>581</v>
      </c>
      <c r="M11" t="s">
        <v>616</v>
      </c>
      <c r="N11" t="s">
        <v>617</v>
      </c>
      <c r="O11" t="s">
        <v>618</v>
      </c>
      <c r="P11" t="s">
        <v>619</v>
      </c>
      <c r="Q11" t="s">
        <v>620</v>
      </c>
      <c r="R11" t="str">
        <f t="shared" si="3"/>
        <v xml:space="preserve">	OFF</v>
      </c>
      <c r="S11" s="2" t="str">
        <f t="shared" si="1"/>
        <v xml:space="preserve">	Office</v>
      </c>
      <c r="T11" t="s">
        <v>549</v>
      </c>
      <c r="U11" t="s">
        <v>621</v>
      </c>
      <c r="V11" s="2">
        <v>15.92</v>
      </c>
      <c r="W11" s="2">
        <v>0</v>
      </c>
      <c r="X11" s="2">
        <v>0.2</v>
      </c>
      <c r="Y11" s="2" t="str">
        <f>IFERROR(V11/W11,"")</f>
        <v/>
      </c>
      <c r="Z11" s="2" t="str">
        <f t="shared" si="2"/>
        <v/>
      </c>
    </row>
    <row r="12" spans="1:26" x14ac:dyDescent="0.25">
      <c r="A12" t="s">
        <v>624</v>
      </c>
      <c r="B12" t="s">
        <v>625</v>
      </c>
      <c r="C12" t="s">
        <v>626</v>
      </c>
      <c r="D12" t="s">
        <v>627</v>
      </c>
      <c r="E12" s="8">
        <f t="shared" si="0"/>
        <v>6</v>
      </c>
      <c r="F12" s="2" t="s">
        <v>555</v>
      </c>
      <c r="G12" t="s">
        <v>628</v>
      </c>
      <c r="H12" s="2" t="str">
        <f>VLOOKUP(G12,Sheet5!$E$3:$G$39,3,FALSE)</f>
        <v>Platinum</v>
      </c>
      <c r="I12" t="s">
        <v>629</v>
      </c>
      <c r="J12" t="s">
        <v>630</v>
      </c>
      <c r="K12" s="2" t="s">
        <v>1149</v>
      </c>
      <c r="L12" t="s">
        <v>543</v>
      </c>
      <c r="M12" t="s">
        <v>631</v>
      </c>
      <c r="N12" t="s">
        <v>632</v>
      </c>
      <c r="O12" t="s">
        <v>633</v>
      </c>
      <c r="P12" t="s">
        <v>634</v>
      </c>
      <c r="Q12" t="s">
        <v>635</v>
      </c>
      <c r="R12" t="str">
        <f t="shared" si="3"/>
        <v xml:space="preserve">	OFF</v>
      </c>
      <c r="S12" s="2" t="str">
        <f t="shared" si="1"/>
        <v xml:space="preserve">	Office</v>
      </c>
      <c r="T12" t="s">
        <v>636</v>
      </c>
      <c r="U12" t="s">
        <v>637</v>
      </c>
      <c r="V12" s="2">
        <v>2.74</v>
      </c>
      <c r="W12" s="2">
        <v>1</v>
      </c>
      <c r="X12" s="2">
        <v>0</v>
      </c>
      <c r="Y12" s="2">
        <f>IFERROR(V12/W12,"")</f>
        <v>2.74</v>
      </c>
      <c r="Z12" s="2">
        <f t="shared" si="2"/>
        <v>2.74</v>
      </c>
    </row>
    <row r="13" spans="1:26" x14ac:dyDescent="0.25">
      <c r="A13" t="s">
        <v>639</v>
      </c>
      <c r="B13" t="s">
        <v>625</v>
      </c>
      <c r="C13" t="s">
        <v>626</v>
      </c>
      <c r="D13" t="s">
        <v>627</v>
      </c>
      <c r="E13" s="8">
        <f t="shared" si="0"/>
        <v>6</v>
      </c>
      <c r="F13" s="2" t="s">
        <v>555</v>
      </c>
      <c r="G13" t="s">
        <v>628</v>
      </c>
      <c r="H13" s="2" t="str">
        <f>VLOOKUP(G13,Sheet5!$E$3:$G$39,3,FALSE)</f>
        <v>Platinum</v>
      </c>
      <c r="I13" t="s">
        <v>629</v>
      </c>
      <c r="J13" t="s">
        <v>630</v>
      </c>
      <c r="K13" s="2" t="s">
        <v>1149</v>
      </c>
      <c r="L13" t="s">
        <v>543</v>
      </c>
      <c r="M13" t="s">
        <v>631</v>
      </c>
      <c r="N13" t="s">
        <v>632</v>
      </c>
      <c r="O13" t="s">
        <v>633</v>
      </c>
      <c r="P13" t="s">
        <v>634</v>
      </c>
      <c r="Q13" t="s">
        <v>640</v>
      </c>
      <c r="R13" t="str">
        <f t="shared" si="3"/>
        <v xml:space="preserve">	OFF</v>
      </c>
      <c r="S13" s="2" t="str">
        <f t="shared" si="1"/>
        <v xml:space="preserve">	Office</v>
      </c>
      <c r="T13" t="s">
        <v>636</v>
      </c>
      <c r="U13" t="s">
        <v>641</v>
      </c>
      <c r="V13" s="2">
        <v>8.34</v>
      </c>
      <c r="W13" s="2">
        <v>3</v>
      </c>
      <c r="X13" s="2">
        <v>0</v>
      </c>
      <c r="Y13" s="2">
        <f>IFERROR(V13/W13,"")</f>
        <v>2.78</v>
      </c>
      <c r="Z13" s="2">
        <f t="shared" si="2"/>
        <v>2.78</v>
      </c>
    </row>
    <row r="14" spans="1:26" x14ac:dyDescent="0.25">
      <c r="A14" t="s">
        <v>643</v>
      </c>
      <c r="B14" t="s">
        <v>625</v>
      </c>
      <c r="C14" t="s">
        <v>626</v>
      </c>
      <c r="D14" t="s">
        <v>627</v>
      </c>
      <c r="E14" s="8">
        <f t="shared" si="0"/>
        <v>6</v>
      </c>
      <c r="F14" s="2" t="s">
        <v>555</v>
      </c>
      <c r="G14" t="s">
        <v>628</v>
      </c>
      <c r="H14" s="2" t="str">
        <f>VLOOKUP(G14,Sheet5!$E$3:$G$39,3,FALSE)</f>
        <v>Platinum</v>
      </c>
      <c r="I14" t="s">
        <v>629</v>
      </c>
      <c r="J14" t="s">
        <v>630</v>
      </c>
      <c r="K14" s="2" t="s">
        <v>1149</v>
      </c>
      <c r="L14" t="s">
        <v>543</v>
      </c>
      <c r="M14" t="s">
        <v>631</v>
      </c>
      <c r="N14" t="s">
        <v>632</v>
      </c>
      <c r="O14" t="s">
        <v>633</v>
      </c>
      <c r="P14" t="s">
        <v>634</v>
      </c>
      <c r="Q14" t="s">
        <v>644</v>
      </c>
      <c r="R14" t="str">
        <f t="shared" si="3"/>
        <v xml:space="preserve">	OFF</v>
      </c>
      <c r="S14" s="2" t="str">
        <f t="shared" si="1"/>
        <v xml:space="preserve">	Office</v>
      </c>
      <c r="T14" t="s">
        <v>645</v>
      </c>
      <c r="U14" t="s">
        <v>646</v>
      </c>
      <c r="V14" s="2">
        <v>46.74</v>
      </c>
      <c r="W14" s="2">
        <v>3</v>
      </c>
      <c r="X14" s="2">
        <v>0</v>
      </c>
      <c r="Y14" s="2">
        <f>IFERROR(V14/W14,"")</f>
        <v>15.58</v>
      </c>
      <c r="Z14" s="2">
        <f t="shared" si="2"/>
        <v>15.58</v>
      </c>
    </row>
    <row r="15" spans="1:26" x14ac:dyDescent="0.25">
      <c r="A15" t="s">
        <v>648</v>
      </c>
      <c r="B15" t="s">
        <v>625</v>
      </c>
      <c r="C15" t="s">
        <v>626</v>
      </c>
      <c r="D15" t="s">
        <v>627</v>
      </c>
      <c r="E15" s="8">
        <f t="shared" si="0"/>
        <v>6</v>
      </c>
      <c r="F15" s="2" t="s">
        <v>555</v>
      </c>
      <c r="G15" t="s">
        <v>628</v>
      </c>
      <c r="H15" s="2" t="str">
        <f>VLOOKUP(G15,Sheet5!$E$3:$G$39,3,FALSE)</f>
        <v>Platinum</v>
      </c>
      <c r="I15" t="s">
        <v>629</v>
      </c>
      <c r="J15" t="s">
        <v>630</v>
      </c>
      <c r="K15" s="2" t="s">
        <v>1149</v>
      </c>
      <c r="L15" t="s">
        <v>543</v>
      </c>
      <c r="M15" t="s">
        <v>631</v>
      </c>
      <c r="N15" t="s">
        <v>632</v>
      </c>
      <c r="O15" t="s">
        <v>633</v>
      </c>
      <c r="P15" t="s">
        <v>634</v>
      </c>
      <c r="Q15" t="s">
        <v>649</v>
      </c>
      <c r="R15" t="str">
        <f t="shared" si="3"/>
        <v xml:space="preserve">	OFF</v>
      </c>
      <c r="S15" s="2" t="str">
        <f t="shared" si="1"/>
        <v xml:space="preserve">	Office</v>
      </c>
      <c r="T15" t="s">
        <v>549</v>
      </c>
      <c r="U15" t="s">
        <v>650</v>
      </c>
      <c r="V15" s="2">
        <v>6354.95</v>
      </c>
      <c r="W15" s="2">
        <v>5</v>
      </c>
      <c r="X15" s="2">
        <v>0</v>
      </c>
      <c r="Y15" s="2">
        <f>IFERROR(V15/W15,"")</f>
        <v>1270.99</v>
      </c>
      <c r="Z15" s="2">
        <f t="shared" si="2"/>
        <v>1270.99</v>
      </c>
    </row>
    <row r="16" spans="1:26" x14ac:dyDescent="0.25">
      <c r="A16" t="s">
        <v>653</v>
      </c>
      <c r="B16" t="s">
        <v>654</v>
      </c>
      <c r="C16" t="s">
        <v>655</v>
      </c>
      <c r="D16" t="s">
        <v>656</v>
      </c>
      <c r="E16" s="8">
        <f t="shared" si="0"/>
        <v>1</v>
      </c>
      <c r="F16" s="2" t="s">
        <v>669</v>
      </c>
      <c r="G16" t="s">
        <v>658</v>
      </c>
      <c r="H16" s="2" t="str">
        <f>VLOOKUP(G16,Sheet5!$E$3:$G$39,3,FALSE)</f>
        <v>Silver</v>
      </c>
      <c r="I16" t="s">
        <v>659</v>
      </c>
      <c r="J16" t="s">
        <v>660</v>
      </c>
      <c r="K16" s="2" t="s">
        <v>1150</v>
      </c>
      <c r="L16" t="s">
        <v>543</v>
      </c>
      <c r="M16" t="s">
        <v>661</v>
      </c>
      <c r="N16" t="s">
        <v>662</v>
      </c>
      <c r="O16" t="s">
        <v>663</v>
      </c>
      <c r="P16" t="s">
        <v>664</v>
      </c>
      <c r="Q16" t="s">
        <v>665</v>
      </c>
      <c r="R16" t="str">
        <f t="shared" si="3"/>
        <v xml:space="preserve">	FUR</v>
      </c>
      <c r="S16" s="2" t="str">
        <f t="shared" si="1"/>
        <v xml:space="preserve">	Furniture</v>
      </c>
      <c r="T16" t="s">
        <v>558</v>
      </c>
      <c r="U16" t="s">
        <v>666</v>
      </c>
      <c r="V16" s="2">
        <v>126.3</v>
      </c>
      <c r="W16" s="2">
        <v>3</v>
      </c>
      <c r="X16" s="2">
        <v>0</v>
      </c>
      <c r="Y16" s="2">
        <f>IFERROR(V16/W16,"")</f>
        <v>42.1</v>
      </c>
      <c r="Z16" s="2">
        <f t="shared" si="2"/>
        <v>42.1</v>
      </c>
    </row>
    <row r="17" spans="1:26" x14ac:dyDescent="0.25">
      <c r="A17" t="s">
        <v>668</v>
      </c>
      <c r="B17" t="s">
        <v>654</v>
      </c>
      <c r="C17" t="s">
        <v>655</v>
      </c>
      <c r="D17" t="s">
        <v>656</v>
      </c>
      <c r="E17" s="8">
        <f t="shared" si="0"/>
        <v>1</v>
      </c>
      <c r="F17" s="2" t="s">
        <v>669</v>
      </c>
      <c r="G17" t="s">
        <v>658</v>
      </c>
      <c r="H17" s="2" t="str">
        <f>VLOOKUP(G17,Sheet5!$E$3:$G$39,3,FALSE)</f>
        <v>Silver</v>
      </c>
      <c r="I17" t="s">
        <v>659</v>
      </c>
      <c r="J17" t="s">
        <v>660</v>
      </c>
      <c r="K17" s="2" t="s">
        <v>1150</v>
      </c>
      <c r="L17" t="s">
        <v>543</v>
      </c>
      <c r="M17" t="s">
        <v>661</v>
      </c>
      <c r="N17" t="s">
        <v>662</v>
      </c>
      <c r="O17" t="s">
        <v>663</v>
      </c>
      <c r="P17" t="s">
        <v>664</v>
      </c>
      <c r="Q17" t="s">
        <v>670</v>
      </c>
      <c r="R17" t="str">
        <f t="shared" si="3"/>
        <v xml:space="preserve">	TEC</v>
      </c>
      <c r="S17" s="2" t="str">
        <f t="shared" si="1"/>
        <v xml:space="preserve">	Technology</v>
      </c>
      <c r="T17" t="s">
        <v>671</v>
      </c>
      <c r="U17" t="s">
        <v>672</v>
      </c>
      <c r="V17" s="2">
        <v>38.04</v>
      </c>
      <c r="W17" s="2">
        <v>2</v>
      </c>
      <c r="X17" s="2">
        <v>0</v>
      </c>
      <c r="Y17" s="2">
        <f>IFERROR(V17/W17,"")</f>
        <v>19.02</v>
      </c>
      <c r="Z17" s="2">
        <f t="shared" si="2"/>
        <v>19.02</v>
      </c>
    </row>
    <row r="18" spans="1:26" x14ac:dyDescent="0.25">
      <c r="A18" t="s">
        <v>674</v>
      </c>
      <c r="B18" t="s">
        <v>675</v>
      </c>
      <c r="C18" t="s">
        <v>676</v>
      </c>
      <c r="D18" t="s">
        <v>677</v>
      </c>
      <c r="E18" s="8">
        <f t="shared" si="0"/>
        <v>3</v>
      </c>
      <c r="F18" s="2" t="s">
        <v>669</v>
      </c>
      <c r="G18" t="s">
        <v>678</v>
      </c>
      <c r="H18" s="2" t="str">
        <f>VLOOKUP(G18,Sheet5!$E$3:$G$39,3,FALSE)</f>
        <v>Silver</v>
      </c>
      <c r="I18" t="s">
        <v>679</v>
      </c>
      <c r="J18" t="s">
        <v>680</v>
      </c>
      <c r="K18" s="2" t="s">
        <v>1151</v>
      </c>
      <c r="L18" t="s">
        <v>543</v>
      </c>
      <c r="M18" t="s">
        <v>681</v>
      </c>
      <c r="N18" t="s">
        <v>682</v>
      </c>
      <c r="O18" t="s">
        <v>683</v>
      </c>
      <c r="P18" t="s">
        <v>619</v>
      </c>
      <c r="Q18" t="s">
        <v>684</v>
      </c>
      <c r="R18" t="str">
        <f t="shared" si="3"/>
        <v xml:space="preserve">	OFF</v>
      </c>
      <c r="S18" s="2" t="str">
        <f t="shared" si="1"/>
        <v xml:space="preserve">	Office</v>
      </c>
      <c r="T18" t="s">
        <v>636</v>
      </c>
      <c r="U18" t="s">
        <v>685</v>
      </c>
      <c r="V18" s="2">
        <v>7.1520000000000001</v>
      </c>
      <c r="W18" s="2">
        <v>3</v>
      </c>
      <c r="X18" s="2">
        <v>0.2</v>
      </c>
      <c r="Y18" s="2">
        <f>IFERROR(V18/W18,"")</f>
        <v>2.3839999999999999</v>
      </c>
      <c r="Z18" s="2">
        <f t="shared" si="2"/>
        <v>2.3899999999999997</v>
      </c>
    </row>
    <row r="19" spans="1:26" x14ac:dyDescent="0.25">
      <c r="A19" t="s">
        <v>687</v>
      </c>
      <c r="B19" t="s">
        <v>688</v>
      </c>
      <c r="C19" t="s">
        <v>689</v>
      </c>
      <c r="D19" t="s">
        <v>690</v>
      </c>
      <c r="E19" s="8">
        <f t="shared" si="0"/>
        <v>4</v>
      </c>
      <c r="F19" s="2" t="s">
        <v>555</v>
      </c>
      <c r="G19" t="s">
        <v>691</v>
      </c>
      <c r="H19" s="2" t="str">
        <f>VLOOKUP(G19,Sheet5!$E$3:$G$39,3,FALSE)</f>
        <v>Silver</v>
      </c>
      <c r="I19" t="s">
        <v>692</v>
      </c>
      <c r="J19" t="s">
        <v>693</v>
      </c>
      <c r="K19" s="2" t="s">
        <v>1152</v>
      </c>
      <c r="L19" t="s">
        <v>543</v>
      </c>
      <c r="M19" t="s">
        <v>694</v>
      </c>
      <c r="N19" t="s">
        <v>545</v>
      </c>
      <c r="O19" t="s">
        <v>695</v>
      </c>
      <c r="P19" t="s">
        <v>547</v>
      </c>
      <c r="Q19" t="s">
        <v>696</v>
      </c>
      <c r="R19" t="str">
        <f t="shared" si="3"/>
        <v xml:space="preserve">	OFF</v>
      </c>
      <c r="S19" s="2" t="str">
        <f t="shared" si="1"/>
        <v xml:space="preserve">	Office</v>
      </c>
      <c r="T19" t="s">
        <v>636</v>
      </c>
      <c r="U19" t="s">
        <v>697</v>
      </c>
      <c r="V19" s="2">
        <v>6.63</v>
      </c>
      <c r="W19" s="2">
        <v>3</v>
      </c>
      <c r="X19" s="2">
        <v>0</v>
      </c>
      <c r="Y19" s="2">
        <f>IFERROR(V19/W19,"")</f>
        <v>2.21</v>
      </c>
      <c r="Z19" s="2">
        <f t="shared" si="2"/>
        <v>2.21</v>
      </c>
    </row>
    <row r="20" spans="1:26" x14ac:dyDescent="0.25">
      <c r="A20" t="s">
        <v>699</v>
      </c>
      <c r="B20" t="s">
        <v>688</v>
      </c>
      <c r="C20" t="s">
        <v>689</v>
      </c>
      <c r="D20" t="s">
        <v>690</v>
      </c>
      <c r="E20" s="8">
        <f t="shared" si="0"/>
        <v>4</v>
      </c>
      <c r="F20" s="2" t="s">
        <v>555</v>
      </c>
      <c r="G20" t="s">
        <v>691</v>
      </c>
      <c r="H20" s="2" t="str">
        <f>VLOOKUP(G20,Sheet5!$E$3:$G$39,3,FALSE)</f>
        <v>Silver</v>
      </c>
      <c r="I20" t="s">
        <v>692</v>
      </c>
      <c r="J20" t="s">
        <v>693</v>
      </c>
      <c r="K20" s="2" t="s">
        <v>1152</v>
      </c>
      <c r="L20" t="s">
        <v>543</v>
      </c>
      <c r="M20" t="s">
        <v>694</v>
      </c>
      <c r="N20" t="s">
        <v>545</v>
      </c>
      <c r="O20" t="s">
        <v>695</v>
      </c>
      <c r="P20" t="s">
        <v>547</v>
      </c>
      <c r="Q20" t="s">
        <v>700</v>
      </c>
      <c r="R20" t="str">
        <f t="shared" si="3"/>
        <v xml:space="preserve">	OFF</v>
      </c>
      <c r="S20" s="2" t="str">
        <f t="shared" si="1"/>
        <v xml:space="preserve">	Office</v>
      </c>
      <c r="T20" t="s">
        <v>636</v>
      </c>
      <c r="U20" t="s">
        <v>701</v>
      </c>
      <c r="V20" s="2">
        <v>5.88</v>
      </c>
      <c r="W20" s="2">
        <v>2</v>
      </c>
      <c r="X20" s="2">
        <v>0</v>
      </c>
      <c r="Y20" s="2">
        <f>IFERROR(V20/W20,"")</f>
        <v>2.94</v>
      </c>
      <c r="Z20" s="2">
        <f t="shared" si="2"/>
        <v>2.94</v>
      </c>
    </row>
    <row r="21" spans="1:26" x14ac:dyDescent="0.25">
      <c r="A21" t="s">
        <v>703</v>
      </c>
      <c r="B21" t="s">
        <v>704</v>
      </c>
      <c r="C21" t="s">
        <v>705</v>
      </c>
      <c r="D21" t="s">
        <v>706</v>
      </c>
      <c r="E21" s="8">
        <f t="shared" si="0"/>
        <v>5</v>
      </c>
      <c r="F21" s="2" t="s">
        <v>555</v>
      </c>
      <c r="G21" t="s">
        <v>707</v>
      </c>
      <c r="H21" s="2" t="str">
        <f>VLOOKUP(G21,Sheet5!$E$3:$G$39,3,FALSE)</f>
        <v>Platinum</v>
      </c>
      <c r="I21" t="s">
        <v>708</v>
      </c>
      <c r="J21" t="s">
        <v>709</v>
      </c>
      <c r="K21" s="2" t="s">
        <v>1153</v>
      </c>
      <c r="L21" t="s">
        <v>710</v>
      </c>
      <c r="M21" t="s">
        <v>711</v>
      </c>
      <c r="N21" t="s">
        <v>712</v>
      </c>
      <c r="O21" t="s">
        <v>713</v>
      </c>
      <c r="P21" t="s">
        <v>547</v>
      </c>
      <c r="Q21" t="s">
        <v>714</v>
      </c>
      <c r="R21" t="str">
        <f t="shared" si="3"/>
        <v xml:space="preserve">	TEC</v>
      </c>
      <c r="S21" s="2" t="str">
        <f t="shared" si="1"/>
        <v xml:space="preserve">	Technology</v>
      </c>
      <c r="T21" t="s">
        <v>715</v>
      </c>
      <c r="U21" t="s">
        <v>716</v>
      </c>
      <c r="V21" s="2">
        <v>2999.95</v>
      </c>
      <c r="W21" s="2">
        <v>5</v>
      </c>
      <c r="X21" s="2">
        <v>0</v>
      </c>
      <c r="Y21" s="2">
        <f>IFERROR(V21/W21,"")</f>
        <v>599.99</v>
      </c>
      <c r="Z21" s="2">
        <f t="shared" si="2"/>
        <v>599.99</v>
      </c>
    </row>
    <row r="22" spans="1:26" x14ac:dyDescent="0.25">
      <c r="A22" t="s">
        <v>718</v>
      </c>
      <c r="B22" t="s">
        <v>704</v>
      </c>
      <c r="C22" t="s">
        <v>705</v>
      </c>
      <c r="D22" t="s">
        <v>706</v>
      </c>
      <c r="E22" s="8">
        <f t="shared" si="0"/>
        <v>5</v>
      </c>
      <c r="F22" s="2" t="s">
        <v>555</v>
      </c>
      <c r="G22" t="s">
        <v>707</v>
      </c>
      <c r="H22" s="2" t="str">
        <f>VLOOKUP(G22,Sheet5!$E$3:$G$39,3,FALSE)</f>
        <v>Platinum</v>
      </c>
      <c r="I22" t="s">
        <v>708</v>
      </c>
      <c r="J22" t="s">
        <v>709</v>
      </c>
      <c r="K22" s="2" t="s">
        <v>1153</v>
      </c>
      <c r="L22" t="s">
        <v>710</v>
      </c>
      <c r="M22" t="s">
        <v>711</v>
      </c>
      <c r="N22" t="s">
        <v>712</v>
      </c>
      <c r="O22" t="s">
        <v>713</v>
      </c>
      <c r="P22" t="s">
        <v>547</v>
      </c>
      <c r="Q22" t="s">
        <v>719</v>
      </c>
      <c r="R22" t="str">
        <f t="shared" si="3"/>
        <v xml:space="preserve">	OFF</v>
      </c>
      <c r="S22" s="2" t="str">
        <f t="shared" si="1"/>
        <v xml:space="preserve">	Office</v>
      </c>
      <c r="T22" t="s">
        <v>645</v>
      </c>
      <c r="U22" t="s">
        <v>720</v>
      </c>
      <c r="V22" s="2">
        <v>51.45</v>
      </c>
      <c r="W22" s="2">
        <v>3</v>
      </c>
      <c r="X22" s="2">
        <v>0</v>
      </c>
      <c r="Y22" s="2">
        <f>IFERROR(V22/W22,"")</f>
        <v>17.150000000000002</v>
      </c>
      <c r="Z22" s="2">
        <f t="shared" si="2"/>
        <v>17.149999999999999</v>
      </c>
    </row>
    <row r="23" spans="1:26" x14ac:dyDescent="0.25">
      <c r="A23" t="s">
        <v>723</v>
      </c>
      <c r="B23" t="s">
        <v>704</v>
      </c>
      <c r="C23" t="s">
        <v>705</v>
      </c>
      <c r="D23" t="s">
        <v>706</v>
      </c>
      <c r="E23" s="8">
        <f t="shared" si="0"/>
        <v>5</v>
      </c>
      <c r="F23" s="2" t="s">
        <v>555</v>
      </c>
      <c r="G23" t="s">
        <v>707</v>
      </c>
      <c r="H23" s="2" t="str">
        <f>VLOOKUP(G23,Sheet5!$E$3:$G$39,3,FALSE)</f>
        <v>Platinum</v>
      </c>
      <c r="I23" t="s">
        <v>708</v>
      </c>
      <c r="J23" t="s">
        <v>709</v>
      </c>
      <c r="K23" s="2" t="s">
        <v>1153</v>
      </c>
      <c r="L23" t="s">
        <v>710</v>
      </c>
      <c r="M23" t="s">
        <v>711</v>
      </c>
      <c r="N23" t="s">
        <v>712</v>
      </c>
      <c r="O23" t="s">
        <v>713</v>
      </c>
      <c r="P23" t="s">
        <v>547</v>
      </c>
      <c r="Q23" t="s">
        <v>724</v>
      </c>
      <c r="R23" t="str">
        <f t="shared" si="3"/>
        <v xml:space="preserve">	OFF</v>
      </c>
      <c r="S23" s="2" t="str">
        <f t="shared" si="1"/>
        <v xml:space="preserve">	Office</v>
      </c>
      <c r="T23" t="s">
        <v>604</v>
      </c>
      <c r="U23" t="s">
        <v>725</v>
      </c>
      <c r="V23" s="2">
        <v>11.96</v>
      </c>
      <c r="W23" s="2">
        <v>2</v>
      </c>
      <c r="X23" s="2">
        <v>0</v>
      </c>
      <c r="Y23" s="2">
        <f>IFERROR(V23/W23,"")</f>
        <v>5.98</v>
      </c>
      <c r="Z23" s="2">
        <f t="shared" si="2"/>
        <v>5.98</v>
      </c>
    </row>
    <row r="24" spans="1:26" x14ac:dyDescent="0.25">
      <c r="A24" t="s">
        <v>727</v>
      </c>
      <c r="B24" t="s">
        <v>704</v>
      </c>
      <c r="C24" t="s">
        <v>705</v>
      </c>
      <c r="D24" t="s">
        <v>706</v>
      </c>
      <c r="E24" s="8">
        <f t="shared" si="0"/>
        <v>5</v>
      </c>
      <c r="F24" s="2" t="s">
        <v>555</v>
      </c>
      <c r="G24" t="s">
        <v>707</v>
      </c>
      <c r="H24" s="2" t="str">
        <f>VLOOKUP(G24,Sheet5!$E$3:$G$39,3,FALSE)</f>
        <v>Platinum</v>
      </c>
      <c r="I24" t="s">
        <v>708</v>
      </c>
      <c r="J24" t="s">
        <v>728</v>
      </c>
      <c r="K24" s="2" t="s">
        <v>1154</v>
      </c>
      <c r="L24" t="s">
        <v>710</v>
      </c>
      <c r="M24" t="s">
        <v>711</v>
      </c>
      <c r="N24" t="s">
        <v>712</v>
      </c>
      <c r="O24" t="s">
        <v>713</v>
      </c>
      <c r="P24" t="s">
        <v>547</v>
      </c>
      <c r="Q24" t="s">
        <v>729</v>
      </c>
      <c r="R24" t="str">
        <f t="shared" si="3"/>
        <v xml:space="preserve">	OFF</v>
      </c>
      <c r="S24" s="2" t="str">
        <f t="shared" si="1"/>
        <v xml:space="preserve">	Office</v>
      </c>
      <c r="T24" t="s">
        <v>645</v>
      </c>
      <c r="U24" t="s">
        <v>730</v>
      </c>
      <c r="V24" s="2">
        <v>1126.02</v>
      </c>
      <c r="W24" s="2">
        <v>3</v>
      </c>
      <c r="X24" s="2">
        <v>0</v>
      </c>
      <c r="Y24" s="2">
        <f>IFERROR(V24/W24,"")</f>
        <v>375.34</v>
      </c>
      <c r="Z24" s="2">
        <f t="shared" si="2"/>
        <v>375.34</v>
      </c>
    </row>
    <row r="25" spans="1:26" x14ac:dyDescent="0.25">
      <c r="A25" t="s">
        <v>732</v>
      </c>
      <c r="B25" t="s">
        <v>733</v>
      </c>
      <c r="C25" t="s">
        <v>627</v>
      </c>
      <c r="D25" t="s">
        <v>734</v>
      </c>
      <c r="E25" s="8">
        <f t="shared" si="0"/>
        <v>4</v>
      </c>
      <c r="F25" s="2" t="s">
        <v>555</v>
      </c>
      <c r="G25" t="s">
        <v>735</v>
      </c>
      <c r="H25" s="2" t="str">
        <f>VLOOKUP(G25,Sheet5!$E$3:$G$39,3,FALSE)</f>
        <v>Silver</v>
      </c>
      <c r="I25" t="s">
        <v>736</v>
      </c>
      <c r="J25" t="s">
        <v>737</v>
      </c>
      <c r="K25" s="2" t="s">
        <v>1155</v>
      </c>
      <c r="L25" t="s">
        <v>543</v>
      </c>
      <c r="M25" t="s">
        <v>738</v>
      </c>
      <c r="N25" t="s">
        <v>739</v>
      </c>
      <c r="O25" t="s">
        <v>740</v>
      </c>
      <c r="P25" t="s">
        <v>664</v>
      </c>
      <c r="Q25" t="s">
        <v>741</v>
      </c>
      <c r="R25" t="str">
        <f t="shared" si="3"/>
        <v xml:space="preserve">	TEC</v>
      </c>
      <c r="S25" s="2" t="str">
        <f t="shared" si="1"/>
        <v xml:space="preserve">	Technology</v>
      </c>
      <c r="T25" t="s">
        <v>671</v>
      </c>
      <c r="U25" t="s">
        <v>742</v>
      </c>
      <c r="V25" s="2">
        <v>18.391999999999999</v>
      </c>
      <c r="W25" s="2">
        <v>1</v>
      </c>
      <c r="X25" s="2">
        <v>0.2</v>
      </c>
      <c r="Y25" s="2">
        <f>IFERROR(V25/W25,"")</f>
        <v>18.391999999999999</v>
      </c>
      <c r="Z25" s="2">
        <f t="shared" si="2"/>
        <v>18.400000000000002</v>
      </c>
    </row>
    <row r="26" spans="1:26" x14ac:dyDescent="0.25">
      <c r="A26" t="s">
        <v>744</v>
      </c>
      <c r="B26" t="s">
        <v>733</v>
      </c>
      <c r="C26" t="s">
        <v>627</v>
      </c>
      <c r="D26" t="s">
        <v>734</v>
      </c>
      <c r="E26" s="8">
        <f t="shared" si="0"/>
        <v>4</v>
      </c>
      <c r="F26" s="2" t="s">
        <v>555</v>
      </c>
      <c r="G26" t="s">
        <v>735</v>
      </c>
      <c r="H26" s="2" t="str">
        <f>VLOOKUP(G26,Sheet5!$E$3:$G$39,3,FALSE)</f>
        <v>Silver</v>
      </c>
      <c r="I26" t="s">
        <v>736</v>
      </c>
      <c r="J26" t="s">
        <v>737</v>
      </c>
      <c r="K26" s="2" t="s">
        <v>1155</v>
      </c>
      <c r="L26" t="s">
        <v>543</v>
      </c>
      <c r="M26" t="s">
        <v>738</v>
      </c>
      <c r="N26" t="s">
        <v>739</v>
      </c>
      <c r="O26" t="s">
        <v>740</v>
      </c>
      <c r="P26" t="s">
        <v>664</v>
      </c>
      <c r="Q26" t="s">
        <v>745</v>
      </c>
      <c r="R26" t="str">
        <f t="shared" si="3"/>
        <v xml:space="preserve">	OFF</v>
      </c>
      <c r="S26" s="2" t="str">
        <f t="shared" si="1"/>
        <v xml:space="preserve">	Office</v>
      </c>
      <c r="T26" t="s">
        <v>645</v>
      </c>
      <c r="U26" t="s">
        <v>746</v>
      </c>
      <c r="V26" s="2">
        <v>129.56800000000001</v>
      </c>
      <c r="W26" s="2">
        <v>2</v>
      </c>
      <c r="X26" s="2">
        <v>0.2</v>
      </c>
      <c r="Y26" s="2">
        <f>IFERROR(V26/W26,"")</f>
        <v>64.784000000000006</v>
      </c>
      <c r="Z26" s="2">
        <f t="shared" si="2"/>
        <v>64.790000000000006</v>
      </c>
    </row>
    <row r="27" spans="1:26" x14ac:dyDescent="0.25">
      <c r="A27" t="s">
        <v>748</v>
      </c>
      <c r="B27" t="s">
        <v>733</v>
      </c>
      <c r="C27" t="s">
        <v>627</v>
      </c>
      <c r="D27" t="s">
        <v>734</v>
      </c>
      <c r="E27" s="8">
        <f t="shared" si="0"/>
        <v>4</v>
      </c>
      <c r="F27" s="2" t="s">
        <v>555</v>
      </c>
      <c r="G27" t="s">
        <v>735</v>
      </c>
      <c r="H27" s="2" t="str">
        <f>VLOOKUP(G27,Sheet5!$E$3:$G$39,3,FALSE)</f>
        <v>Silver</v>
      </c>
      <c r="I27" t="s">
        <v>749</v>
      </c>
      <c r="J27" t="s">
        <v>737</v>
      </c>
      <c r="K27" s="2" t="s">
        <v>1156</v>
      </c>
      <c r="L27" t="s">
        <v>543</v>
      </c>
      <c r="M27" t="s">
        <v>738</v>
      </c>
      <c r="N27" t="s">
        <v>739</v>
      </c>
      <c r="O27" t="s">
        <v>740</v>
      </c>
      <c r="P27" t="s">
        <v>664</v>
      </c>
      <c r="Q27" t="s">
        <v>750</v>
      </c>
      <c r="R27" t="str">
        <f t="shared" si="3"/>
        <v xml:space="preserve">	OFF</v>
      </c>
      <c r="S27" s="2" t="str">
        <f t="shared" si="1"/>
        <v xml:space="preserve">	Office</v>
      </c>
      <c r="T27" t="s">
        <v>549</v>
      </c>
      <c r="U27" t="s">
        <v>751</v>
      </c>
      <c r="V27" s="2">
        <v>14.112</v>
      </c>
      <c r="W27" s="2">
        <v>9</v>
      </c>
      <c r="X27" s="2">
        <v>0.8</v>
      </c>
      <c r="Y27" s="2">
        <f>IFERROR(V27/W27,"")</f>
        <v>1.5680000000000001</v>
      </c>
      <c r="Z27" s="2">
        <f t="shared" si="2"/>
        <v>1.57</v>
      </c>
    </row>
    <row r="28" spans="1:26" x14ac:dyDescent="0.25">
      <c r="A28" t="s">
        <v>754</v>
      </c>
      <c r="B28" t="s">
        <v>755</v>
      </c>
      <c r="C28" t="s">
        <v>756</v>
      </c>
      <c r="D28" t="s">
        <v>757</v>
      </c>
      <c r="E28" s="8">
        <f t="shared" si="0"/>
        <v>2</v>
      </c>
      <c r="F28" s="2" t="s">
        <v>669</v>
      </c>
      <c r="G28" t="s">
        <v>758</v>
      </c>
      <c r="H28" s="2" t="str">
        <f>VLOOKUP(G28,Sheet5!$E$3:$G$39,3,FALSE)</f>
        <v>Silver</v>
      </c>
      <c r="I28" t="s">
        <v>759</v>
      </c>
      <c r="J28" t="s">
        <v>760</v>
      </c>
      <c r="K28" s="2" t="s">
        <v>1157</v>
      </c>
      <c r="L28" t="s">
        <v>581</v>
      </c>
      <c r="M28" t="s">
        <v>761</v>
      </c>
      <c r="N28" t="s">
        <v>762</v>
      </c>
      <c r="O28" t="s">
        <v>763</v>
      </c>
      <c r="P28" t="s">
        <v>664</v>
      </c>
      <c r="Q28" t="s">
        <v>764</v>
      </c>
      <c r="R28" t="str">
        <f t="shared" si="3"/>
        <v xml:space="preserve">	FUR</v>
      </c>
      <c r="S28" s="2" t="str">
        <f t="shared" si="1"/>
        <v xml:space="preserve">	Furniture</v>
      </c>
      <c r="T28" t="s">
        <v>765</v>
      </c>
      <c r="U28" t="s">
        <v>766</v>
      </c>
      <c r="V28" s="2">
        <v>210.98</v>
      </c>
      <c r="W28" s="2">
        <v>2</v>
      </c>
      <c r="X28" s="2">
        <v>0</v>
      </c>
      <c r="Y28" s="2">
        <f>IFERROR(V28/W28,"")</f>
        <v>105.49</v>
      </c>
      <c r="Z28" s="2">
        <f t="shared" si="2"/>
        <v>105.49</v>
      </c>
    </row>
    <row r="29" spans="1:26" x14ac:dyDescent="0.25">
      <c r="A29" t="s">
        <v>768</v>
      </c>
      <c r="B29" t="s">
        <v>769</v>
      </c>
      <c r="C29" t="s">
        <v>770</v>
      </c>
      <c r="D29" t="s">
        <v>771</v>
      </c>
      <c r="E29" s="8">
        <f t="shared" si="0"/>
        <v>2</v>
      </c>
      <c r="F29" s="2" t="s">
        <v>669</v>
      </c>
      <c r="G29" t="s">
        <v>772</v>
      </c>
      <c r="H29" s="2" t="str">
        <f>VLOOKUP(G29,Sheet5!$E$3:$G$39,3,FALSE)</f>
        <v>Silver</v>
      </c>
      <c r="I29" t="s">
        <v>773</v>
      </c>
      <c r="J29" t="s">
        <v>774</v>
      </c>
      <c r="K29" s="2" t="s">
        <v>1158</v>
      </c>
      <c r="L29" t="s">
        <v>543</v>
      </c>
      <c r="M29" t="s">
        <v>694</v>
      </c>
      <c r="N29" t="s">
        <v>545</v>
      </c>
      <c r="O29" t="s">
        <v>775</v>
      </c>
      <c r="P29" t="s">
        <v>547</v>
      </c>
      <c r="Q29" t="s">
        <v>776</v>
      </c>
      <c r="R29" t="str">
        <f t="shared" si="3"/>
        <v xml:space="preserve">	TEC</v>
      </c>
      <c r="S29" s="2" t="str">
        <f t="shared" si="1"/>
        <v xml:space="preserve">	Technology</v>
      </c>
      <c r="T29" t="s">
        <v>777</v>
      </c>
      <c r="U29" t="s">
        <v>778</v>
      </c>
      <c r="V29" s="2">
        <v>55.176000000000002</v>
      </c>
      <c r="W29" s="2">
        <v>3</v>
      </c>
      <c r="X29" s="2">
        <v>0.2</v>
      </c>
      <c r="Y29" s="2">
        <f>IFERROR(V29/W29,"")</f>
        <v>18.391999999999999</v>
      </c>
      <c r="Z29" s="2">
        <f t="shared" si="2"/>
        <v>18.400000000000002</v>
      </c>
    </row>
    <row r="30" spans="1:26" x14ac:dyDescent="0.25">
      <c r="A30" t="s">
        <v>780</v>
      </c>
      <c r="B30" t="s">
        <v>769</v>
      </c>
      <c r="C30" t="s">
        <v>770</v>
      </c>
      <c r="D30" t="s">
        <v>771</v>
      </c>
      <c r="E30" s="8">
        <f t="shared" si="0"/>
        <v>2</v>
      </c>
      <c r="F30" s="2" t="s">
        <v>669</v>
      </c>
      <c r="G30" t="s">
        <v>772</v>
      </c>
      <c r="H30" s="2" t="str">
        <f>VLOOKUP(G30,Sheet5!$E$3:$G$39,3,FALSE)</f>
        <v>Silver</v>
      </c>
      <c r="I30" t="s">
        <v>773</v>
      </c>
      <c r="J30" t="s">
        <v>774</v>
      </c>
      <c r="K30" s="2" t="s">
        <v>1158</v>
      </c>
      <c r="L30" t="s">
        <v>543</v>
      </c>
      <c r="M30" t="s">
        <v>694</v>
      </c>
      <c r="N30" t="s">
        <v>545</v>
      </c>
      <c r="O30" t="s">
        <v>775</v>
      </c>
      <c r="P30" t="s">
        <v>547</v>
      </c>
      <c r="Q30" t="s">
        <v>781</v>
      </c>
      <c r="R30" t="str">
        <f t="shared" si="3"/>
        <v xml:space="preserve">	TEC</v>
      </c>
      <c r="S30" s="2" t="str">
        <f t="shared" si="1"/>
        <v xml:space="preserve">	Technology</v>
      </c>
      <c r="T30" t="s">
        <v>671</v>
      </c>
      <c r="U30" t="s">
        <v>782</v>
      </c>
      <c r="V30" s="2">
        <v>66.260000000000005</v>
      </c>
      <c r="W30" s="2">
        <v>2</v>
      </c>
      <c r="X30" s="2">
        <v>0</v>
      </c>
      <c r="Y30" s="2">
        <f>IFERROR(V30/W30,"")</f>
        <v>33.130000000000003</v>
      </c>
      <c r="Z30" s="2">
        <f t="shared" si="2"/>
        <v>33.130000000000003</v>
      </c>
    </row>
    <row r="31" spans="1:26" x14ac:dyDescent="0.25">
      <c r="A31" t="s">
        <v>784</v>
      </c>
      <c r="B31" t="s">
        <v>785</v>
      </c>
      <c r="C31" t="s">
        <v>786</v>
      </c>
      <c r="D31" t="s">
        <v>787</v>
      </c>
      <c r="E31" s="8">
        <f t="shared" si="0"/>
        <v>7</v>
      </c>
      <c r="F31" s="2" t="s">
        <v>555</v>
      </c>
      <c r="G31" t="s">
        <v>788</v>
      </c>
      <c r="H31" s="2" t="str">
        <f>VLOOKUP(G31,Sheet5!$E$3:$G$39,3,FALSE)</f>
        <v>Silver</v>
      </c>
      <c r="I31" t="s">
        <v>789</v>
      </c>
      <c r="J31" t="s">
        <v>790</v>
      </c>
      <c r="K31" s="2" t="s">
        <v>1159</v>
      </c>
      <c r="L31" t="s">
        <v>543</v>
      </c>
      <c r="M31" t="s">
        <v>791</v>
      </c>
      <c r="N31" t="s">
        <v>792</v>
      </c>
      <c r="O31" t="s">
        <v>793</v>
      </c>
      <c r="P31" t="s">
        <v>619</v>
      </c>
      <c r="Q31" t="s">
        <v>794</v>
      </c>
      <c r="R31" t="str">
        <f t="shared" si="3"/>
        <v xml:space="preserve">	OFF</v>
      </c>
      <c r="S31" s="2" t="str">
        <f t="shared" si="1"/>
        <v xml:space="preserve">	Office</v>
      </c>
      <c r="T31" t="s">
        <v>795</v>
      </c>
      <c r="U31" t="s">
        <v>796</v>
      </c>
      <c r="V31" s="2">
        <v>22.2</v>
      </c>
      <c r="W31" s="2">
        <v>5</v>
      </c>
      <c r="X31" s="2">
        <v>0</v>
      </c>
      <c r="Y31" s="2">
        <f>IFERROR(V31/W31,"")</f>
        <v>4.4399999999999995</v>
      </c>
      <c r="Z31" s="2">
        <f t="shared" si="2"/>
        <v>4.4400000000000004</v>
      </c>
    </row>
    <row r="32" spans="1:26" x14ac:dyDescent="0.25">
      <c r="A32" t="s">
        <v>798</v>
      </c>
      <c r="B32" t="s">
        <v>799</v>
      </c>
      <c r="C32" t="s">
        <v>800</v>
      </c>
      <c r="D32" t="s">
        <v>801</v>
      </c>
      <c r="E32" s="8">
        <f t="shared" si="0"/>
        <v>5</v>
      </c>
      <c r="F32" s="2" t="s">
        <v>555</v>
      </c>
      <c r="G32" t="s">
        <v>802</v>
      </c>
      <c r="H32" s="2" t="str">
        <f>VLOOKUP(G32,Sheet5!$E$3:$G$39,3,FALSE)</f>
        <v>Gold</v>
      </c>
      <c r="I32" t="s">
        <v>803</v>
      </c>
      <c r="J32" t="s">
        <v>804</v>
      </c>
      <c r="K32" s="2" t="s">
        <v>1160</v>
      </c>
      <c r="L32" t="s">
        <v>710</v>
      </c>
      <c r="M32" t="s">
        <v>805</v>
      </c>
      <c r="N32" t="s">
        <v>806</v>
      </c>
      <c r="O32" t="s">
        <v>807</v>
      </c>
      <c r="P32" t="s">
        <v>634</v>
      </c>
      <c r="Q32" t="s">
        <v>808</v>
      </c>
      <c r="R32" t="str">
        <f t="shared" si="3"/>
        <v xml:space="preserve">	FUR</v>
      </c>
      <c r="S32" s="2" t="str">
        <f t="shared" si="1"/>
        <v xml:space="preserve">	Furniture</v>
      </c>
      <c r="T32" t="s">
        <v>565</v>
      </c>
      <c r="U32" t="s">
        <v>809</v>
      </c>
      <c r="V32" s="2">
        <v>683.952</v>
      </c>
      <c r="W32" s="2">
        <v>3</v>
      </c>
      <c r="X32" s="2">
        <v>0.2</v>
      </c>
      <c r="Y32" s="2">
        <f>IFERROR(V32/W32,"")</f>
        <v>227.98400000000001</v>
      </c>
      <c r="Z32" s="2">
        <f t="shared" si="2"/>
        <v>227.98999999999998</v>
      </c>
    </row>
    <row r="33" spans="1:26" x14ac:dyDescent="0.25">
      <c r="A33" t="s">
        <v>811</v>
      </c>
      <c r="B33" t="s">
        <v>799</v>
      </c>
      <c r="C33" t="s">
        <v>800</v>
      </c>
      <c r="D33" t="s">
        <v>801</v>
      </c>
      <c r="E33" s="8">
        <f t="shared" si="0"/>
        <v>5</v>
      </c>
      <c r="F33" s="2" t="s">
        <v>555</v>
      </c>
      <c r="G33" t="s">
        <v>802</v>
      </c>
      <c r="H33" s="2" t="str">
        <f>VLOOKUP(G33,Sheet5!$E$3:$G$39,3,FALSE)</f>
        <v>Gold</v>
      </c>
      <c r="I33" t="s">
        <v>812</v>
      </c>
      <c r="J33" t="s">
        <v>804</v>
      </c>
      <c r="K33" s="2" t="s">
        <v>1161</v>
      </c>
      <c r="L33" t="s">
        <v>710</v>
      </c>
      <c r="M33" t="s">
        <v>805</v>
      </c>
      <c r="N33" t="s">
        <v>806</v>
      </c>
      <c r="O33" t="s">
        <v>807</v>
      </c>
      <c r="P33" t="s">
        <v>634</v>
      </c>
      <c r="Q33" t="s">
        <v>813</v>
      </c>
      <c r="R33" t="str">
        <f t="shared" si="3"/>
        <v xml:space="preserve">	FUR</v>
      </c>
      <c r="S33" s="2" t="str">
        <f t="shared" si="1"/>
        <v xml:space="preserve">	Furniture</v>
      </c>
      <c r="T33" t="s">
        <v>558</v>
      </c>
      <c r="U33" t="s">
        <v>814</v>
      </c>
      <c r="V33" s="2">
        <v>45.695999999999998</v>
      </c>
      <c r="W33" s="2">
        <v>0</v>
      </c>
      <c r="X33" s="2">
        <v>0.2</v>
      </c>
      <c r="Y33" s="2" t="str">
        <f>IFERROR(V33/W33,"")</f>
        <v/>
      </c>
      <c r="Z33" s="2" t="str">
        <f t="shared" si="2"/>
        <v/>
      </c>
    </row>
    <row r="34" spans="1:26" x14ac:dyDescent="0.25">
      <c r="A34" t="s">
        <v>816</v>
      </c>
      <c r="B34" t="s">
        <v>817</v>
      </c>
      <c r="C34" t="s">
        <v>818</v>
      </c>
      <c r="D34" t="s">
        <v>819</v>
      </c>
      <c r="E34" s="8">
        <f t="shared" si="0"/>
        <v>4</v>
      </c>
      <c r="F34" s="2" t="s">
        <v>555</v>
      </c>
      <c r="G34" t="s">
        <v>820</v>
      </c>
      <c r="H34" s="2" t="str">
        <f>VLOOKUP(G34,Sheet5!$E$3:$G$39,3,FALSE)</f>
        <v>Gold</v>
      </c>
      <c r="I34" t="s">
        <v>821</v>
      </c>
      <c r="J34" t="s">
        <v>822</v>
      </c>
      <c r="K34" s="2" t="s">
        <v>1162</v>
      </c>
      <c r="L34" t="s">
        <v>543</v>
      </c>
      <c r="M34" t="s">
        <v>823</v>
      </c>
      <c r="N34" t="s">
        <v>824</v>
      </c>
      <c r="O34" t="s">
        <v>825</v>
      </c>
      <c r="P34" t="s">
        <v>619</v>
      </c>
      <c r="Q34" t="s">
        <v>826</v>
      </c>
      <c r="R34" t="str">
        <f t="shared" si="3"/>
        <v xml:space="preserve">	OFF</v>
      </c>
      <c r="S34" s="2" t="str">
        <f t="shared" si="1"/>
        <v xml:space="preserve">	Office</v>
      </c>
      <c r="T34" t="s">
        <v>645</v>
      </c>
      <c r="U34" t="s">
        <v>827</v>
      </c>
      <c r="V34" s="2">
        <v>36.335999999999999</v>
      </c>
      <c r="W34" s="2">
        <v>3</v>
      </c>
      <c r="X34" s="2">
        <v>0.2</v>
      </c>
      <c r="Y34" s="2">
        <f>IFERROR(V34/W34,"")</f>
        <v>12.112</v>
      </c>
      <c r="Z34" s="2">
        <f t="shared" si="2"/>
        <v>12.12</v>
      </c>
    </row>
    <row r="35" spans="1:26" x14ac:dyDescent="0.25">
      <c r="A35" t="s">
        <v>829</v>
      </c>
      <c r="B35" t="s">
        <v>817</v>
      </c>
      <c r="C35" t="s">
        <v>818</v>
      </c>
      <c r="D35" t="s">
        <v>819</v>
      </c>
      <c r="E35" s="8">
        <f t="shared" si="0"/>
        <v>4</v>
      </c>
      <c r="F35" s="2" t="s">
        <v>555</v>
      </c>
      <c r="G35" t="s">
        <v>820</v>
      </c>
      <c r="H35" s="2" t="str">
        <f>VLOOKUP(G35,Sheet5!$E$3:$G$39,3,FALSE)</f>
        <v>Gold</v>
      </c>
      <c r="I35" t="s">
        <v>821</v>
      </c>
      <c r="J35" t="s">
        <v>822</v>
      </c>
      <c r="K35" s="2" t="s">
        <v>1162</v>
      </c>
      <c r="L35" t="s">
        <v>543</v>
      </c>
      <c r="M35" t="s">
        <v>823</v>
      </c>
      <c r="N35" t="s">
        <v>824</v>
      </c>
      <c r="O35" t="s">
        <v>825</v>
      </c>
      <c r="P35" t="s">
        <v>619</v>
      </c>
      <c r="Q35" t="s">
        <v>830</v>
      </c>
      <c r="R35" t="str">
        <f t="shared" si="3"/>
        <v xml:space="preserve">	OFF</v>
      </c>
      <c r="S35" s="2" t="str">
        <f t="shared" si="1"/>
        <v xml:space="preserve">	Office</v>
      </c>
      <c r="T35" t="s">
        <v>831</v>
      </c>
      <c r="U35" t="s">
        <v>832</v>
      </c>
      <c r="V35" s="2">
        <v>666.24800000000005</v>
      </c>
      <c r="W35" s="2">
        <v>1</v>
      </c>
      <c r="X35" s="2">
        <v>0.2</v>
      </c>
      <c r="Y35" s="2">
        <f>IFERROR(V35/W35,"")</f>
        <v>666.24800000000005</v>
      </c>
      <c r="Z35" s="2">
        <f t="shared" si="2"/>
        <v>666.25</v>
      </c>
    </row>
    <row r="36" spans="1:26" x14ac:dyDescent="0.25">
      <c r="A36" t="s">
        <v>834</v>
      </c>
      <c r="B36" t="s">
        <v>817</v>
      </c>
      <c r="C36" t="s">
        <v>818</v>
      </c>
      <c r="D36" t="s">
        <v>819</v>
      </c>
      <c r="E36" s="8">
        <f t="shared" si="0"/>
        <v>4</v>
      </c>
      <c r="F36" s="2" t="s">
        <v>555</v>
      </c>
      <c r="G36" t="s">
        <v>820</v>
      </c>
      <c r="H36" s="2" t="str">
        <f>VLOOKUP(G36,Sheet5!$E$3:$G$39,3,FALSE)</f>
        <v>Gold</v>
      </c>
      <c r="I36" t="s">
        <v>821</v>
      </c>
      <c r="J36" t="s">
        <v>835</v>
      </c>
      <c r="K36" s="2" t="s">
        <v>1163</v>
      </c>
      <c r="L36" t="s">
        <v>543</v>
      </c>
      <c r="M36" t="s">
        <v>823</v>
      </c>
      <c r="N36" t="s">
        <v>824</v>
      </c>
      <c r="O36" t="s">
        <v>825</v>
      </c>
      <c r="P36" t="s">
        <v>619</v>
      </c>
      <c r="Q36" t="s">
        <v>836</v>
      </c>
      <c r="R36" t="str">
        <f t="shared" si="3"/>
        <v xml:space="preserve">	OFF</v>
      </c>
      <c r="S36" s="2" t="str">
        <f t="shared" si="1"/>
        <v xml:space="preserve">	Office</v>
      </c>
      <c r="T36" t="s">
        <v>837</v>
      </c>
      <c r="U36" t="s">
        <v>838</v>
      </c>
      <c r="V36" s="2">
        <v>52.512</v>
      </c>
      <c r="W36" s="2">
        <v>6</v>
      </c>
      <c r="X36" s="2">
        <v>0.2</v>
      </c>
      <c r="Y36" s="2">
        <f>IFERROR(V36/W36,"")</f>
        <v>8.7520000000000007</v>
      </c>
      <c r="Z36" s="2">
        <f t="shared" si="2"/>
        <v>8.76</v>
      </c>
    </row>
    <row r="37" spans="1:26" x14ac:dyDescent="0.25">
      <c r="A37" t="s">
        <v>841</v>
      </c>
      <c r="B37" t="s">
        <v>842</v>
      </c>
      <c r="C37" t="s">
        <v>843</v>
      </c>
      <c r="D37" t="s">
        <v>844</v>
      </c>
      <c r="E37" s="8">
        <f t="shared" si="0"/>
        <v>2</v>
      </c>
      <c r="F37" s="2" t="s">
        <v>612</v>
      </c>
      <c r="G37" t="s">
        <v>845</v>
      </c>
      <c r="H37" s="2" t="str">
        <f>VLOOKUP(G37,Sheet5!$E$3:$G$39,3,FALSE)</f>
        <v>Silver</v>
      </c>
      <c r="I37" t="s">
        <v>846</v>
      </c>
      <c r="J37" t="s">
        <v>847</v>
      </c>
      <c r="K37" s="2" t="s">
        <v>1164</v>
      </c>
      <c r="L37" t="s">
        <v>581</v>
      </c>
      <c r="M37" t="s">
        <v>694</v>
      </c>
      <c r="N37" t="s">
        <v>545</v>
      </c>
      <c r="O37" t="s">
        <v>848</v>
      </c>
      <c r="P37" t="s">
        <v>547</v>
      </c>
      <c r="Q37" t="s">
        <v>849</v>
      </c>
      <c r="R37" t="str">
        <f t="shared" si="3"/>
        <v xml:space="preserve">	FUR</v>
      </c>
      <c r="S37" s="2" t="str">
        <f t="shared" si="1"/>
        <v xml:space="preserve">	Furniture</v>
      </c>
      <c r="T37" t="s">
        <v>565</v>
      </c>
      <c r="U37" t="s">
        <v>850</v>
      </c>
      <c r="V37" s="2">
        <v>190.72</v>
      </c>
      <c r="W37" s="2">
        <v>1</v>
      </c>
      <c r="X37" s="2">
        <v>0.2</v>
      </c>
      <c r="Y37" s="2">
        <f>IFERROR(V37/W37,"")</f>
        <v>190.72</v>
      </c>
      <c r="Z37" s="2">
        <f t="shared" si="2"/>
        <v>190.72</v>
      </c>
    </row>
    <row r="38" spans="1:26" x14ac:dyDescent="0.25">
      <c r="A38" t="s">
        <v>852</v>
      </c>
      <c r="B38" t="s">
        <v>853</v>
      </c>
      <c r="C38" t="s">
        <v>854</v>
      </c>
      <c r="D38" t="s">
        <v>855</v>
      </c>
      <c r="E38" s="8">
        <f t="shared" si="0"/>
        <v>4</v>
      </c>
      <c r="F38" s="2" t="s">
        <v>555</v>
      </c>
      <c r="G38" t="s">
        <v>856</v>
      </c>
      <c r="H38" s="2" t="str">
        <f>VLOOKUP(G38,Sheet5!$E$3:$G$39,3,FALSE)</f>
        <v>Silver</v>
      </c>
      <c r="I38" t="s">
        <v>857</v>
      </c>
      <c r="J38" t="s">
        <v>858</v>
      </c>
      <c r="K38" s="2" t="s">
        <v>1165</v>
      </c>
      <c r="L38" t="s">
        <v>543</v>
      </c>
      <c r="M38" t="s">
        <v>694</v>
      </c>
      <c r="N38" t="s">
        <v>545</v>
      </c>
      <c r="O38" t="s">
        <v>775</v>
      </c>
      <c r="P38" t="s">
        <v>547</v>
      </c>
      <c r="Q38" t="s">
        <v>859</v>
      </c>
      <c r="R38" t="str">
        <f t="shared" si="3"/>
        <v xml:space="preserve">	FUR</v>
      </c>
      <c r="S38" s="2" t="str">
        <f t="shared" si="1"/>
        <v xml:space="preserve">	Furniture</v>
      </c>
      <c r="T38" t="s">
        <v>558</v>
      </c>
      <c r="U38" t="s">
        <v>860</v>
      </c>
      <c r="V38" s="2">
        <v>47.94</v>
      </c>
      <c r="W38" s="2">
        <v>3</v>
      </c>
      <c r="X38" s="2">
        <v>0</v>
      </c>
      <c r="Y38" s="2">
        <f>IFERROR(V38/W38,"")</f>
        <v>15.979999999999999</v>
      </c>
      <c r="Z38" s="2">
        <f t="shared" si="2"/>
        <v>15.98</v>
      </c>
    </row>
    <row r="39" spans="1:26" x14ac:dyDescent="0.25">
      <c r="A39" t="s">
        <v>862</v>
      </c>
      <c r="B39" t="s">
        <v>863</v>
      </c>
      <c r="C39" t="s">
        <v>864</v>
      </c>
      <c r="D39" t="s">
        <v>865</v>
      </c>
      <c r="E39" s="8">
        <f t="shared" si="0"/>
        <v>3</v>
      </c>
      <c r="F39" s="2" t="s">
        <v>612</v>
      </c>
      <c r="G39" t="s">
        <v>866</v>
      </c>
      <c r="H39" s="2" t="str">
        <f>VLOOKUP(G39,Sheet5!$E$3:$G$39,3,FALSE)</f>
        <v>Platinum</v>
      </c>
      <c r="I39" t="s">
        <v>867</v>
      </c>
      <c r="J39" t="s">
        <v>868</v>
      </c>
      <c r="K39" s="2" t="s">
        <v>1166</v>
      </c>
      <c r="L39" t="s">
        <v>543</v>
      </c>
      <c r="M39" t="s">
        <v>869</v>
      </c>
      <c r="N39" t="s">
        <v>870</v>
      </c>
      <c r="O39" t="s">
        <v>871</v>
      </c>
      <c r="P39" t="s">
        <v>634</v>
      </c>
      <c r="Q39" t="s">
        <v>872</v>
      </c>
      <c r="R39" t="str">
        <f t="shared" si="3"/>
        <v xml:space="preserve">	TEC</v>
      </c>
      <c r="S39" s="2" t="str">
        <f t="shared" si="1"/>
        <v xml:space="preserve">	Technology</v>
      </c>
      <c r="T39" t="s">
        <v>777</v>
      </c>
      <c r="U39" t="s">
        <v>873</v>
      </c>
      <c r="V39" s="2">
        <v>979.95</v>
      </c>
      <c r="W39" s="2">
        <v>5</v>
      </c>
      <c r="X39" s="2">
        <v>0</v>
      </c>
      <c r="Y39" s="2">
        <f>IFERROR(V39/W39,"")</f>
        <v>195.99</v>
      </c>
      <c r="Z39" s="2">
        <f t="shared" si="2"/>
        <v>195.99</v>
      </c>
    </row>
    <row r="40" spans="1:26" x14ac:dyDescent="0.25">
      <c r="A40" t="s">
        <v>875</v>
      </c>
      <c r="B40" t="s">
        <v>863</v>
      </c>
      <c r="C40" t="s">
        <v>864</v>
      </c>
      <c r="D40" t="s">
        <v>865</v>
      </c>
      <c r="E40" s="8">
        <f t="shared" si="0"/>
        <v>3</v>
      </c>
      <c r="F40" s="2" t="s">
        <v>612</v>
      </c>
      <c r="G40" t="s">
        <v>866</v>
      </c>
      <c r="H40" s="2" t="str">
        <f>VLOOKUP(G40,Sheet5!$E$3:$G$39,3,FALSE)</f>
        <v>Platinum</v>
      </c>
      <c r="I40" t="s">
        <v>867</v>
      </c>
      <c r="J40" t="s">
        <v>868</v>
      </c>
      <c r="K40" s="2" t="s">
        <v>1166</v>
      </c>
      <c r="L40" t="s">
        <v>543</v>
      </c>
      <c r="M40" t="s">
        <v>869</v>
      </c>
      <c r="N40" t="s">
        <v>870</v>
      </c>
      <c r="O40" t="s">
        <v>871</v>
      </c>
      <c r="P40" t="s">
        <v>634</v>
      </c>
      <c r="Q40" t="s">
        <v>876</v>
      </c>
      <c r="R40" t="str">
        <f t="shared" si="3"/>
        <v xml:space="preserve">	OFF</v>
      </c>
      <c r="S40" s="2" t="str">
        <f t="shared" si="1"/>
        <v xml:space="preserve">	Office</v>
      </c>
      <c r="T40" t="s">
        <v>549</v>
      </c>
      <c r="U40" t="s">
        <v>877</v>
      </c>
      <c r="V40" s="2">
        <v>22.75</v>
      </c>
      <c r="W40" s="2">
        <v>5</v>
      </c>
      <c r="X40" s="2">
        <v>0</v>
      </c>
      <c r="Y40" s="2">
        <f>IFERROR(V40/W40,"")</f>
        <v>4.55</v>
      </c>
      <c r="Z40" s="2">
        <f t="shared" si="2"/>
        <v>4.55</v>
      </c>
    </row>
    <row r="41" spans="1:26" x14ac:dyDescent="0.25">
      <c r="A41" t="s">
        <v>879</v>
      </c>
      <c r="B41" t="s">
        <v>880</v>
      </c>
      <c r="C41" t="s">
        <v>881</v>
      </c>
      <c r="D41" t="s">
        <v>882</v>
      </c>
      <c r="E41" s="8">
        <f t="shared" si="0"/>
        <v>6</v>
      </c>
      <c r="F41" s="2" t="s">
        <v>555</v>
      </c>
      <c r="G41" t="s">
        <v>883</v>
      </c>
      <c r="H41" s="2" t="str">
        <f>VLOOKUP(G41,Sheet5!$E$3:$G$39,3,FALSE)</f>
        <v>Silver</v>
      </c>
      <c r="I41" t="s">
        <v>884</v>
      </c>
      <c r="J41" t="s">
        <v>885</v>
      </c>
      <c r="K41" s="2" t="s">
        <v>1167</v>
      </c>
      <c r="L41" t="s">
        <v>543</v>
      </c>
      <c r="M41" t="s">
        <v>886</v>
      </c>
      <c r="N41" t="s">
        <v>887</v>
      </c>
      <c r="O41" t="s">
        <v>888</v>
      </c>
      <c r="P41" t="s">
        <v>547</v>
      </c>
      <c r="Q41" t="s">
        <v>889</v>
      </c>
      <c r="R41" t="str">
        <f t="shared" si="3"/>
        <v xml:space="preserve">	OFF</v>
      </c>
      <c r="S41" s="2" t="str">
        <f t="shared" si="1"/>
        <v xml:space="preserve">	Office</v>
      </c>
      <c r="T41" t="s">
        <v>645</v>
      </c>
      <c r="U41" t="s">
        <v>890</v>
      </c>
      <c r="V41" s="2">
        <v>16.768000000000001</v>
      </c>
      <c r="W41" s="2">
        <v>2</v>
      </c>
      <c r="X41" s="2">
        <v>0.2</v>
      </c>
      <c r="Y41" s="2">
        <f>IFERROR(V41/W41,"")</f>
        <v>8.3840000000000003</v>
      </c>
      <c r="Z41" s="2">
        <f t="shared" si="2"/>
        <v>8.39</v>
      </c>
    </row>
    <row r="42" spans="1:26" x14ac:dyDescent="0.25">
      <c r="A42" t="s">
        <v>892</v>
      </c>
      <c r="B42" t="s">
        <v>893</v>
      </c>
      <c r="C42" t="s">
        <v>894</v>
      </c>
      <c r="D42" t="s">
        <v>895</v>
      </c>
      <c r="E42" s="8">
        <f t="shared" si="0"/>
        <v>5</v>
      </c>
      <c r="F42" s="2" t="s">
        <v>612</v>
      </c>
      <c r="G42" t="s">
        <v>896</v>
      </c>
      <c r="H42" s="2" t="str">
        <f>VLOOKUP(G42,Sheet5!$E$3:$G$39,3,FALSE)</f>
        <v>Silver</v>
      </c>
      <c r="I42" t="s">
        <v>897</v>
      </c>
      <c r="J42" t="s">
        <v>898</v>
      </c>
      <c r="K42" s="2" t="s">
        <v>1168</v>
      </c>
      <c r="L42" t="s">
        <v>543</v>
      </c>
      <c r="M42" t="s">
        <v>899</v>
      </c>
      <c r="N42" t="s">
        <v>900</v>
      </c>
      <c r="O42" t="s">
        <v>901</v>
      </c>
      <c r="P42" t="s">
        <v>664</v>
      </c>
      <c r="Q42" t="s">
        <v>902</v>
      </c>
      <c r="R42" t="str">
        <f t="shared" si="3"/>
        <v xml:space="preserve">	OFF</v>
      </c>
      <c r="S42" s="2" t="str">
        <f t="shared" si="1"/>
        <v xml:space="preserve">	Office</v>
      </c>
      <c r="T42" t="s">
        <v>549</v>
      </c>
      <c r="U42" t="s">
        <v>903</v>
      </c>
      <c r="V42" s="2">
        <v>42.616</v>
      </c>
      <c r="W42" s="2">
        <v>7</v>
      </c>
      <c r="X42" s="2">
        <v>0.8</v>
      </c>
      <c r="Y42" s="2">
        <f>IFERROR(V42/W42,"")</f>
        <v>6.0880000000000001</v>
      </c>
      <c r="Z42" s="2">
        <f t="shared" si="2"/>
        <v>6.09</v>
      </c>
    </row>
    <row r="43" spans="1:26" x14ac:dyDescent="0.25">
      <c r="A43" t="s">
        <v>906</v>
      </c>
      <c r="B43" t="s">
        <v>907</v>
      </c>
      <c r="C43" t="s">
        <v>908</v>
      </c>
      <c r="D43" t="s">
        <v>909</v>
      </c>
      <c r="E43" s="8">
        <f t="shared" si="0"/>
        <v>5</v>
      </c>
      <c r="F43" s="2" t="s">
        <v>555</v>
      </c>
      <c r="G43" t="s">
        <v>910</v>
      </c>
      <c r="H43" s="2" t="str">
        <f>VLOOKUP(G43,Sheet5!$E$3:$G$39,3,FALSE)</f>
        <v>Silver</v>
      </c>
      <c r="I43" t="s">
        <v>679</v>
      </c>
      <c r="J43" t="s">
        <v>911</v>
      </c>
      <c r="K43" s="2" t="s">
        <v>1169</v>
      </c>
      <c r="L43" t="s">
        <v>710</v>
      </c>
      <c r="M43" t="s">
        <v>616</v>
      </c>
      <c r="N43" t="s">
        <v>617</v>
      </c>
      <c r="O43" t="s">
        <v>912</v>
      </c>
      <c r="P43" t="s">
        <v>619</v>
      </c>
      <c r="Q43" t="s">
        <v>913</v>
      </c>
      <c r="R43" t="str">
        <f t="shared" si="3"/>
        <v xml:space="preserve">	OFF</v>
      </c>
      <c r="S43" s="2" t="str">
        <f t="shared" si="1"/>
        <v xml:space="preserve">	Office</v>
      </c>
      <c r="T43" t="s">
        <v>549</v>
      </c>
      <c r="U43" t="s">
        <v>914</v>
      </c>
      <c r="V43" s="2">
        <v>10.752000000000001</v>
      </c>
      <c r="W43" s="2">
        <v>4</v>
      </c>
      <c r="X43" s="2">
        <v>0.2</v>
      </c>
      <c r="Y43" s="2">
        <f>IFERROR(V43/W43,"")</f>
        <v>2.6880000000000002</v>
      </c>
      <c r="Z43" s="2">
        <f t="shared" si="2"/>
        <v>2.69</v>
      </c>
    </row>
    <row r="44" spans="1:26" x14ac:dyDescent="0.25">
      <c r="A44" t="s">
        <v>917</v>
      </c>
      <c r="B44" t="s">
        <v>918</v>
      </c>
      <c r="C44" t="s">
        <v>919</v>
      </c>
      <c r="D44" t="s">
        <v>920</v>
      </c>
      <c r="E44" s="8">
        <f t="shared" si="0"/>
        <v>4</v>
      </c>
      <c r="F44" s="2" t="s">
        <v>555</v>
      </c>
      <c r="G44" t="s">
        <v>921</v>
      </c>
      <c r="H44" s="2" t="str">
        <f>VLOOKUP(G44,Sheet5!$E$3:$G$39,3,FALSE)</f>
        <v>Silver</v>
      </c>
      <c r="I44" t="s">
        <v>922</v>
      </c>
      <c r="J44" t="s">
        <v>923</v>
      </c>
      <c r="K44" s="2" t="s">
        <v>1170</v>
      </c>
      <c r="L44" t="s">
        <v>543</v>
      </c>
      <c r="M44" t="s">
        <v>924</v>
      </c>
      <c r="N44" t="s">
        <v>925</v>
      </c>
      <c r="O44" t="s">
        <v>926</v>
      </c>
      <c r="P44" t="s">
        <v>634</v>
      </c>
      <c r="Q44" t="s">
        <v>927</v>
      </c>
      <c r="R44" t="str">
        <f t="shared" si="3"/>
        <v xml:space="preserve">	OFF</v>
      </c>
      <c r="S44" s="2" t="str">
        <f t="shared" si="1"/>
        <v xml:space="preserve">	Office</v>
      </c>
      <c r="T44" t="s">
        <v>928</v>
      </c>
      <c r="U44" t="s">
        <v>929</v>
      </c>
      <c r="V44" s="2">
        <v>152.94</v>
      </c>
      <c r="W44" s="2">
        <v>3</v>
      </c>
      <c r="X44" s="2">
        <v>0</v>
      </c>
      <c r="Y44" s="2">
        <f>IFERROR(V44/W44,"")</f>
        <v>50.98</v>
      </c>
      <c r="Z44" s="2">
        <f t="shared" si="2"/>
        <v>50.98</v>
      </c>
    </row>
    <row r="45" spans="1:26" x14ac:dyDescent="0.25">
      <c r="A45" t="s">
        <v>931</v>
      </c>
      <c r="B45" t="s">
        <v>918</v>
      </c>
      <c r="C45" t="s">
        <v>919</v>
      </c>
      <c r="D45" t="s">
        <v>920</v>
      </c>
      <c r="E45" s="8">
        <f t="shared" si="0"/>
        <v>4</v>
      </c>
      <c r="F45" s="2" t="s">
        <v>555</v>
      </c>
      <c r="G45" t="s">
        <v>921</v>
      </c>
      <c r="H45" s="2" t="str">
        <f>VLOOKUP(G45,Sheet5!$E$3:$G$39,3,FALSE)</f>
        <v>Silver</v>
      </c>
      <c r="I45" t="s">
        <v>922</v>
      </c>
      <c r="J45" t="s">
        <v>923</v>
      </c>
      <c r="K45" s="2" t="s">
        <v>1170</v>
      </c>
      <c r="L45" t="s">
        <v>543</v>
      </c>
      <c r="M45" t="s">
        <v>924</v>
      </c>
      <c r="N45" t="s">
        <v>925</v>
      </c>
      <c r="O45" t="s">
        <v>926</v>
      </c>
      <c r="P45" t="s">
        <v>634</v>
      </c>
      <c r="Q45" t="s">
        <v>932</v>
      </c>
      <c r="R45" t="str">
        <f t="shared" si="3"/>
        <v xml:space="preserve">	FUR</v>
      </c>
      <c r="S45" s="2" t="str">
        <f t="shared" si="1"/>
        <v xml:space="preserve">	Furniture</v>
      </c>
      <c r="T45" t="s">
        <v>565</v>
      </c>
      <c r="U45" t="s">
        <v>933</v>
      </c>
      <c r="V45" s="2">
        <v>283.92</v>
      </c>
      <c r="W45" s="2">
        <v>4</v>
      </c>
      <c r="X45" s="2">
        <v>0</v>
      </c>
      <c r="Y45" s="2">
        <f>IFERROR(V45/W45,"")</f>
        <v>70.98</v>
      </c>
      <c r="Z45" s="2">
        <f t="shared" si="2"/>
        <v>70.98</v>
      </c>
    </row>
    <row r="46" spans="1:26" x14ac:dyDescent="0.25">
      <c r="A46" t="s">
        <v>935</v>
      </c>
      <c r="B46" t="s">
        <v>936</v>
      </c>
      <c r="C46" t="s">
        <v>937</v>
      </c>
      <c r="D46" t="s">
        <v>938</v>
      </c>
      <c r="E46" s="8">
        <f t="shared" si="0"/>
        <v>2</v>
      </c>
      <c r="F46" s="2" t="s">
        <v>669</v>
      </c>
      <c r="G46" t="s">
        <v>939</v>
      </c>
      <c r="H46" s="2" t="str">
        <f>VLOOKUP(G46,Sheet5!$E$3:$G$39,3,FALSE)</f>
        <v>Silver</v>
      </c>
      <c r="I46" t="s">
        <v>659</v>
      </c>
      <c r="J46" t="s">
        <v>940</v>
      </c>
      <c r="K46" s="2" t="s">
        <v>1171</v>
      </c>
      <c r="L46" t="s">
        <v>543</v>
      </c>
      <c r="M46" t="s">
        <v>941</v>
      </c>
      <c r="N46" t="s">
        <v>942</v>
      </c>
      <c r="O46" t="s">
        <v>943</v>
      </c>
      <c r="P46" t="s">
        <v>664</v>
      </c>
      <c r="Q46" t="s">
        <v>944</v>
      </c>
      <c r="R46" t="str">
        <f t="shared" si="3"/>
        <v xml:space="preserve">	TEC</v>
      </c>
      <c r="S46" s="2" t="str">
        <f t="shared" si="1"/>
        <v xml:space="preserve">	Technology</v>
      </c>
      <c r="T46" t="s">
        <v>671</v>
      </c>
      <c r="U46" t="s">
        <v>945</v>
      </c>
      <c r="V46" s="2">
        <v>468.9</v>
      </c>
      <c r="W46" s="2">
        <v>6</v>
      </c>
      <c r="X46" s="2">
        <v>0</v>
      </c>
      <c r="Y46" s="2">
        <f>IFERROR(V46/W46,"")</f>
        <v>78.149999999999991</v>
      </c>
      <c r="Z46" s="2">
        <f t="shared" si="2"/>
        <v>78.150000000000006</v>
      </c>
    </row>
    <row r="47" spans="1:26" x14ac:dyDescent="0.25">
      <c r="A47" t="s">
        <v>947</v>
      </c>
      <c r="B47" t="s">
        <v>948</v>
      </c>
      <c r="C47" t="s">
        <v>949</v>
      </c>
      <c r="D47" t="s">
        <v>950</v>
      </c>
      <c r="E47" s="8">
        <f t="shared" si="0"/>
        <v>3</v>
      </c>
      <c r="F47" s="2" t="s">
        <v>669</v>
      </c>
      <c r="G47" t="s">
        <v>951</v>
      </c>
      <c r="H47" s="2" t="str">
        <f>VLOOKUP(G47,Sheet5!$E$3:$G$39,3,FALSE)</f>
        <v>Silver</v>
      </c>
      <c r="I47" t="s">
        <v>952</v>
      </c>
      <c r="J47" t="s">
        <v>660</v>
      </c>
      <c r="K47" s="2" t="s">
        <v>1172</v>
      </c>
      <c r="L47" t="s">
        <v>581</v>
      </c>
      <c r="M47" t="s">
        <v>953</v>
      </c>
      <c r="N47" t="s">
        <v>887</v>
      </c>
      <c r="O47" t="s">
        <v>954</v>
      </c>
      <c r="P47" t="s">
        <v>547</v>
      </c>
      <c r="Q47" t="s">
        <v>955</v>
      </c>
      <c r="R47" t="str">
        <f t="shared" si="3"/>
        <v xml:space="preserve">	TEC</v>
      </c>
      <c r="S47" s="2" t="str">
        <f t="shared" si="1"/>
        <v xml:space="preserve">	Technology</v>
      </c>
      <c r="T47" t="s">
        <v>777</v>
      </c>
      <c r="U47" t="s">
        <v>956</v>
      </c>
      <c r="V47" s="2">
        <v>380.86399999999998</v>
      </c>
      <c r="W47" s="2">
        <v>0</v>
      </c>
      <c r="X47" s="2">
        <v>0.2</v>
      </c>
      <c r="Y47" s="2" t="str">
        <f>IFERROR(V47/W47,"")</f>
        <v/>
      </c>
      <c r="Z47" s="2" t="str">
        <f t="shared" si="2"/>
        <v/>
      </c>
    </row>
    <row r="48" spans="1:26" x14ac:dyDescent="0.25">
      <c r="A48" t="s">
        <v>958</v>
      </c>
      <c r="B48" t="s">
        <v>959</v>
      </c>
      <c r="C48" t="s">
        <v>960</v>
      </c>
      <c r="D48" t="s">
        <v>961</v>
      </c>
      <c r="E48" s="8">
        <f t="shared" si="0"/>
        <v>5</v>
      </c>
      <c r="F48" s="2" t="s">
        <v>555</v>
      </c>
      <c r="G48" t="s">
        <v>962</v>
      </c>
      <c r="H48" s="2" t="str">
        <f>VLOOKUP(G48,Sheet5!$E$3:$G$39,3,FALSE)</f>
        <v>Gold</v>
      </c>
      <c r="I48" t="s">
        <v>963</v>
      </c>
      <c r="J48" t="s">
        <v>964</v>
      </c>
      <c r="K48" s="2" t="s">
        <v>1173</v>
      </c>
      <c r="L48" t="s">
        <v>543</v>
      </c>
      <c r="M48" t="s">
        <v>965</v>
      </c>
      <c r="N48" t="s">
        <v>682</v>
      </c>
      <c r="O48" t="s">
        <v>966</v>
      </c>
      <c r="P48" t="s">
        <v>619</v>
      </c>
      <c r="Q48" t="s">
        <v>967</v>
      </c>
      <c r="R48" t="str">
        <f t="shared" si="3"/>
        <v xml:space="preserve">	OFF</v>
      </c>
      <c r="S48" s="2" t="str">
        <f t="shared" si="1"/>
        <v xml:space="preserve">	Office</v>
      </c>
      <c r="T48" t="s">
        <v>645</v>
      </c>
      <c r="U48" t="s">
        <v>968</v>
      </c>
      <c r="V48" s="2">
        <v>646.77599999999995</v>
      </c>
      <c r="W48" s="2">
        <v>9</v>
      </c>
      <c r="X48" s="2">
        <v>0.2</v>
      </c>
      <c r="Y48" s="2">
        <f>IFERROR(V48/W48,"")</f>
        <v>71.86399999999999</v>
      </c>
      <c r="Z48" s="2">
        <f t="shared" si="2"/>
        <v>71.87</v>
      </c>
    </row>
    <row r="49" spans="1:26" x14ac:dyDescent="0.25">
      <c r="A49" t="s">
        <v>971</v>
      </c>
      <c r="B49" t="s">
        <v>972</v>
      </c>
      <c r="C49" t="s">
        <v>973</v>
      </c>
      <c r="D49" t="s">
        <v>974</v>
      </c>
      <c r="E49" s="8">
        <f t="shared" si="0"/>
        <v>5</v>
      </c>
      <c r="F49" s="2" t="s">
        <v>555</v>
      </c>
      <c r="G49" t="s">
        <v>975</v>
      </c>
      <c r="H49" s="2" t="str">
        <f>VLOOKUP(G49,Sheet5!$E$3:$G$39,3,FALSE)</f>
        <v>Silver</v>
      </c>
      <c r="I49" t="s">
        <v>773</v>
      </c>
      <c r="J49" t="s">
        <v>976</v>
      </c>
      <c r="K49" s="2" t="s">
        <v>1174</v>
      </c>
      <c r="L49" t="s">
        <v>543</v>
      </c>
      <c r="M49" t="s">
        <v>977</v>
      </c>
      <c r="N49" t="s">
        <v>739</v>
      </c>
      <c r="O49" t="s">
        <v>978</v>
      </c>
      <c r="P49" t="s">
        <v>664</v>
      </c>
      <c r="Q49" t="s">
        <v>979</v>
      </c>
      <c r="R49" t="str">
        <f t="shared" si="3"/>
        <v xml:space="preserve">	TEC</v>
      </c>
      <c r="S49" s="2" t="str">
        <f t="shared" si="1"/>
        <v xml:space="preserve">	Technology</v>
      </c>
      <c r="T49" t="s">
        <v>671</v>
      </c>
      <c r="U49" t="s">
        <v>980</v>
      </c>
      <c r="V49" s="2">
        <v>58.112000000000002</v>
      </c>
      <c r="W49" s="2">
        <v>2</v>
      </c>
      <c r="X49" s="2">
        <v>0.2</v>
      </c>
      <c r="Y49" s="2">
        <f>IFERROR(V49/W49,"")</f>
        <v>29.056000000000001</v>
      </c>
      <c r="Z49" s="2">
        <f t="shared" si="2"/>
        <v>29.060000000000002</v>
      </c>
    </row>
    <row r="50" spans="1:26" x14ac:dyDescent="0.25">
      <c r="A50" t="s">
        <v>982</v>
      </c>
      <c r="B50" t="s">
        <v>972</v>
      </c>
      <c r="C50" t="s">
        <v>973</v>
      </c>
      <c r="D50" t="s">
        <v>974</v>
      </c>
      <c r="E50" s="8">
        <f t="shared" si="0"/>
        <v>5</v>
      </c>
      <c r="F50" s="2" t="s">
        <v>555</v>
      </c>
      <c r="G50" t="s">
        <v>975</v>
      </c>
      <c r="H50" s="2" t="str">
        <f>VLOOKUP(G50,Sheet5!$E$3:$G$39,3,FALSE)</f>
        <v>Silver</v>
      </c>
      <c r="I50" t="s">
        <v>773</v>
      </c>
      <c r="J50" t="s">
        <v>983</v>
      </c>
      <c r="K50" s="2" t="s">
        <v>1174</v>
      </c>
      <c r="L50" t="s">
        <v>543</v>
      </c>
      <c r="M50" t="s">
        <v>977</v>
      </c>
      <c r="N50" t="s">
        <v>739</v>
      </c>
      <c r="O50" t="s">
        <v>978</v>
      </c>
      <c r="P50" t="s">
        <v>664</v>
      </c>
      <c r="Q50" t="s">
        <v>984</v>
      </c>
      <c r="R50" t="str">
        <f t="shared" si="3"/>
        <v xml:space="preserve">	TEC</v>
      </c>
      <c r="S50" s="2" t="str">
        <f t="shared" si="1"/>
        <v xml:space="preserve">	Technology</v>
      </c>
      <c r="T50" t="s">
        <v>777</v>
      </c>
      <c r="U50" t="s">
        <v>985</v>
      </c>
      <c r="V50" s="2">
        <v>100.792</v>
      </c>
      <c r="W50" s="2">
        <v>1</v>
      </c>
      <c r="X50" s="2">
        <v>0.2</v>
      </c>
      <c r="Y50" s="2">
        <f>IFERROR(V50/W50,"")</f>
        <v>100.792</v>
      </c>
      <c r="Z50" s="2">
        <f t="shared" si="2"/>
        <v>100.80000000000001</v>
      </c>
    </row>
    <row r="51" spans="1:26" x14ac:dyDescent="0.25">
      <c r="A51" t="s">
        <v>987</v>
      </c>
      <c r="B51" t="s">
        <v>972</v>
      </c>
      <c r="C51" t="s">
        <v>973</v>
      </c>
      <c r="D51" t="s">
        <v>974</v>
      </c>
      <c r="E51" s="8">
        <f t="shared" si="0"/>
        <v>5</v>
      </c>
      <c r="F51" s="2" t="s">
        <v>555</v>
      </c>
      <c r="G51" t="s">
        <v>975</v>
      </c>
      <c r="H51" s="2" t="str">
        <f>VLOOKUP(G51,Sheet5!$E$3:$G$39,3,FALSE)</f>
        <v>Silver</v>
      </c>
      <c r="I51" t="s">
        <v>773</v>
      </c>
      <c r="J51" t="s">
        <v>988</v>
      </c>
      <c r="K51" s="2" t="s">
        <v>1174</v>
      </c>
      <c r="L51" t="s">
        <v>543</v>
      </c>
      <c r="M51" t="s">
        <v>977</v>
      </c>
      <c r="N51" t="s">
        <v>739</v>
      </c>
      <c r="O51" t="s">
        <v>978</v>
      </c>
      <c r="P51" t="s">
        <v>664</v>
      </c>
      <c r="Q51" t="s">
        <v>989</v>
      </c>
      <c r="R51" t="str">
        <f t="shared" si="3"/>
        <v xml:space="preserve">	FUR</v>
      </c>
      <c r="S51" s="2" t="str">
        <f t="shared" si="1"/>
        <v xml:space="preserve">	Furniture</v>
      </c>
      <c r="T51" t="s">
        <v>558</v>
      </c>
      <c r="U51" t="s">
        <v>990</v>
      </c>
      <c r="V51" s="2">
        <v>66.111999999999995</v>
      </c>
      <c r="W51" s="2">
        <v>4</v>
      </c>
      <c r="X51" s="2">
        <v>0.6</v>
      </c>
      <c r="Y51" s="2">
        <f>IFERROR(V51/W51,"")</f>
        <v>16.527999999999999</v>
      </c>
      <c r="Z51" s="2">
        <f t="shared" si="2"/>
        <v>16.53</v>
      </c>
    </row>
    <row r="52" spans="1:26" x14ac:dyDescent="0.25">
      <c r="A52" t="s">
        <v>993</v>
      </c>
      <c r="B52" t="s">
        <v>994</v>
      </c>
      <c r="C52" t="s">
        <v>995</v>
      </c>
      <c r="D52" t="s">
        <v>996</v>
      </c>
      <c r="E52" s="8">
        <f t="shared" si="0"/>
        <v>3</v>
      </c>
      <c r="F52" s="2" t="s">
        <v>669</v>
      </c>
      <c r="G52" t="s">
        <v>997</v>
      </c>
      <c r="H52" s="2" t="str">
        <f>VLOOKUP(G52,Sheet5!$E$3:$G$39,3,FALSE)</f>
        <v>Silver</v>
      </c>
      <c r="I52" t="s">
        <v>579</v>
      </c>
      <c r="J52" t="s">
        <v>998</v>
      </c>
      <c r="K52" s="2" t="s">
        <v>1175</v>
      </c>
      <c r="L52" t="s">
        <v>710</v>
      </c>
      <c r="M52" t="s">
        <v>616</v>
      </c>
      <c r="N52" t="s">
        <v>617</v>
      </c>
      <c r="O52" t="s">
        <v>999</v>
      </c>
      <c r="P52" t="s">
        <v>619</v>
      </c>
      <c r="Q52" t="s">
        <v>1000</v>
      </c>
      <c r="R52" t="str">
        <f t="shared" si="3"/>
        <v xml:space="preserve">	OFF</v>
      </c>
      <c r="S52" s="2" t="str">
        <f t="shared" si="1"/>
        <v xml:space="preserve">	Office</v>
      </c>
      <c r="T52" t="s">
        <v>549</v>
      </c>
      <c r="U52" t="s">
        <v>1001</v>
      </c>
      <c r="V52" s="2">
        <v>41.28</v>
      </c>
      <c r="W52" s="2">
        <v>6</v>
      </c>
      <c r="X52" s="2">
        <v>0.2</v>
      </c>
      <c r="Y52" s="2">
        <f>IFERROR(V52/W52,"")</f>
        <v>6.88</v>
      </c>
      <c r="Z52" s="2">
        <f t="shared" si="2"/>
        <v>6.88</v>
      </c>
    </row>
    <row r="53" spans="1:26" x14ac:dyDescent="0.25">
      <c r="A53" t="s">
        <v>1003</v>
      </c>
      <c r="B53" t="s">
        <v>994</v>
      </c>
      <c r="C53" t="s">
        <v>995</v>
      </c>
      <c r="D53" t="s">
        <v>996</v>
      </c>
      <c r="E53" s="8">
        <f t="shared" si="0"/>
        <v>3</v>
      </c>
      <c r="F53" s="2" t="s">
        <v>669</v>
      </c>
      <c r="G53" t="s">
        <v>997</v>
      </c>
      <c r="H53" s="2" t="str">
        <f>VLOOKUP(G53,Sheet5!$E$3:$G$39,3,FALSE)</f>
        <v>Silver</v>
      </c>
      <c r="I53" t="s">
        <v>579</v>
      </c>
      <c r="J53" t="s">
        <v>998</v>
      </c>
      <c r="K53" s="2" t="s">
        <v>1175</v>
      </c>
      <c r="L53" t="s">
        <v>710</v>
      </c>
      <c r="M53" t="s">
        <v>616</v>
      </c>
      <c r="N53" t="s">
        <v>617</v>
      </c>
      <c r="O53" t="s">
        <v>999</v>
      </c>
      <c r="P53" t="s">
        <v>619</v>
      </c>
      <c r="Q53" t="s">
        <v>1004</v>
      </c>
      <c r="R53" t="str">
        <f t="shared" si="3"/>
        <v xml:space="preserve">	OFF</v>
      </c>
      <c r="S53" s="2" t="str">
        <f t="shared" si="1"/>
        <v xml:space="preserve">	Office</v>
      </c>
      <c r="T53" t="s">
        <v>604</v>
      </c>
      <c r="U53" t="s">
        <v>1005</v>
      </c>
      <c r="V53" s="2">
        <v>13.36</v>
      </c>
      <c r="W53" s="2">
        <v>2</v>
      </c>
      <c r="X53" s="2">
        <v>0</v>
      </c>
      <c r="Y53" s="2">
        <f>IFERROR(V53/W53,"")</f>
        <v>6.68</v>
      </c>
      <c r="Z53" s="2">
        <f t="shared" si="2"/>
        <v>6.68</v>
      </c>
    </row>
    <row r="54" spans="1:26" x14ac:dyDescent="0.25">
      <c r="A54" t="s">
        <v>1007</v>
      </c>
      <c r="B54" t="s">
        <v>1008</v>
      </c>
      <c r="C54" t="s">
        <v>1009</v>
      </c>
      <c r="D54" t="s">
        <v>1010</v>
      </c>
      <c r="E54" s="8">
        <f t="shared" si="0"/>
        <v>2</v>
      </c>
      <c r="F54" s="2" t="s">
        <v>612</v>
      </c>
      <c r="G54" t="s">
        <v>1011</v>
      </c>
      <c r="H54" s="2" t="str">
        <f>VLOOKUP(G54,Sheet5!$E$3:$G$39,3,FALSE)</f>
        <v>Platinum</v>
      </c>
      <c r="I54" t="s">
        <v>1012</v>
      </c>
      <c r="J54" t="s">
        <v>1013</v>
      </c>
      <c r="K54" s="2" t="s">
        <v>1176</v>
      </c>
      <c r="L54" t="s">
        <v>581</v>
      </c>
      <c r="M54" t="s">
        <v>899</v>
      </c>
      <c r="N54" t="s">
        <v>900</v>
      </c>
      <c r="O54" t="s">
        <v>901</v>
      </c>
      <c r="P54" t="s">
        <v>664</v>
      </c>
      <c r="Q54" t="s">
        <v>1014</v>
      </c>
      <c r="R54" t="str">
        <f t="shared" si="3"/>
        <v xml:space="preserve">	OFF</v>
      </c>
      <c r="S54" s="2" t="str">
        <f t="shared" si="1"/>
        <v xml:space="preserve">	Office</v>
      </c>
      <c r="T54" t="s">
        <v>645</v>
      </c>
      <c r="U54" t="s">
        <v>1015</v>
      </c>
      <c r="V54" s="2">
        <v>250.27199999999999</v>
      </c>
      <c r="W54" s="2">
        <v>9</v>
      </c>
      <c r="X54" s="2">
        <v>0.2</v>
      </c>
      <c r="Y54" s="2">
        <f>IFERROR(V54/W54,"")</f>
        <v>27.808</v>
      </c>
      <c r="Z54" s="2">
        <f t="shared" si="2"/>
        <v>27.810000000000002</v>
      </c>
    </row>
    <row r="55" spans="1:26" x14ac:dyDescent="0.25">
      <c r="A55" t="s">
        <v>1017</v>
      </c>
      <c r="B55" t="s">
        <v>1008</v>
      </c>
      <c r="C55" t="s">
        <v>1009</v>
      </c>
      <c r="D55" t="s">
        <v>1010</v>
      </c>
      <c r="E55" s="8">
        <f t="shared" si="0"/>
        <v>2</v>
      </c>
      <c r="F55" s="2" t="s">
        <v>612</v>
      </c>
      <c r="G55" t="s">
        <v>1011</v>
      </c>
      <c r="H55" s="2" t="str">
        <f>VLOOKUP(G55,Sheet5!$E$3:$G$39,3,FALSE)</f>
        <v>Platinum</v>
      </c>
      <c r="I55" t="s">
        <v>1012</v>
      </c>
      <c r="J55" t="s">
        <v>1013</v>
      </c>
      <c r="K55" s="2" t="s">
        <v>1176</v>
      </c>
      <c r="L55" t="s">
        <v>581</v>
      </c>
      <c r="M55" t="s">
        <v>899</v>
      </c>
      <c r="N55" t="s">
        <v>900</v>
      </c>
      <c r="O55" t="s">
        <v>901</v>
      </c>
      <c r="P55" t="s">
        <v>664</v>
      </c>
      <c r="Q55" t="s">
        <v>1018</v>
      </c>
      <c r="R55" t="str">
        <f t="shared" si="3"/>
        <v xml:space="preserve">	OFF</v>
      </c>
      <c r="S55" s="2" t="str">
        <f t="shared" si="1"/>
        <v xml:space="preserve">	Office</v>
      </c>
      <c r="T55" t="s">
        <v>549</v>
      </c>
      <c r="U55" t="s">
        <v>1019</v>
      </c>
      <c r="V55" s="2">
        <v>11.364000000000001</v>
      </c>
      <c r="W55" s="2">
        <v>3</v>
      </c>
      <c r="X55" s="2">
        <v>0.8</v>
      </c>
      <c r="Y55" s="2">
        <f>IFERROR(V55/W55,"")</f>
        <v>3.7880000000000003</v>
      </c>
      <c r="Z55" s="2">
        <f t="shared" si="2"/>
        <v>3.7899999999999996</v>
      </c>
    </row>
    <row r="56" spans="1:26" x14ac:dyDescent="0.25">
      <c r="A56" t="s">
        <v>1021</v>
      </c>
      <c r="B56" t="s">
        <v>1008</v>
      </c>
      <c r="C56" t="s">
        <v>1009</v>
      </c>
      <c r="D56" t="s">
        <v>1010</v>
      </c>
      <c r="E56" s="8">
        <f t="shared" si="0"/>
        <v>2</v>
      </c>
      <c r="F56" s="2" t="s">
        <v>612</v>
      </c>
      <c r="G56" t="s">
        <v>1011</v>
      </c>
      <c r="H56" s="2" t="str">
        <f>VLOOKUP(G56,Sheet5!$E$3:$G$39,3,FALSE)</f>
        <v>Platinum</v>
      </c>
      <c r="I56" t="s">
        <v>1012</v>
      </c>
      <c r="J56" t="s">
        <v>1013</v>
      </c>
      <c r="K56" s="2" t="s">
        <v>1176</v>
      </c>
      <c r="L56" t="s">
        <v>581</v>
      </c>
      <c r="M56" t="s">
        <v>899</v>
      </c>
      <c r="N56" t="s">
        <v>900</v>
      </c>
      <c r="O56" t="s">
        <v>901</v>
      </c>
      <c r="P56" t="s">
        <v>664</v>
      </c>
      <c r="Q56" t="s">
        <v>1022</v>
      </c>
      <c r="R56" t="str">
        <f t="shared" si="3"/>
        <v xml:space="preserve">	OFF</v>
      </c>
      <c r="S56" s="2" t="str">
        <f t="shared" si="1"/>
        <v xml:space="preserve">	Office</v>
      </c>
      <c r="T56" t="s">
        <v>831</v>
      </c>
      <c r="U56" t="s">
        <v>1023</v>
      </c>
      <c r="V56" s="2">
        <v>8.7200000000000006</v>
      </c>
      <c r="W56" s="2">
        <v>5</v>
      </c>
      <c r="X56" s="2">
        <v>0.2</v>
      </c>
      <c r="Y56" s="2">
        <f>IFERROR(V56/W56,"")</f>
        <v>1.7440000000000002</v>
      </c>
      <c r="Z56" s="2">
        <f t="shared" si="2"/>
        <v>1.75</v>
      </c>
    </row>
    <row r="57" spans="1:26" x14ac:dyDescent="0.25">
      <c r="A57" t="s">
        <v>1025</v>
      </c>
      <c r="B57" t="s">
        <v>1026</v>
      </c>
      <c r="C57" t="s">
        <v>1027</v>
      </c>
      <c r="D57" t="s">
        <v>1028</v>
      </c>
      <c r="E57" s="8">
        <f t="shared" si="0"/>
        <v>2</v>
      </c>
      <c r="F57" s="2" t="s">
        <v>612</v>
      </c>
      <c r="G57" t="s">
        <v>1029</v>
      </c>
      <c r="H57" s="2" t="str">
        <f>VLOOKUP(G57,Sheet5!$E$3:$G$39,3,FALSE)</f>
        <v>Platinum</v>
      </c>
      <c r="I57" t="s">
        <v>579</v>
      </c>
      <c r="J57" t="s">
        <v>1030</v>
      </c>
      <c r="K57" s="2" t="s">
        <v>1177</v>
      </c>
      <c r="L57" t="s">
        <v>543</v>
      </c>
      <c r="M57" t="s">
        <v>1031</v>
      </c>
      <c r="N57" t="s">
        <v>545</v>
      </c>
      <c r="O57" t="s">
        <v>1032</v>
      </c>
      <c r="P57" t="s">
        <v>547</v>
      </c>
      <c r="Q57" t="s">
        <v>1033</v>
      </c>
      <c r="R57" t="str">
        <f t="shared" si="3"/>
        <v xml:space="preserve">	FUR</v>
      </c>
      <c r="S57" s="2" t="str">
        <f t="shared" si="1"/>
        <v xml:space="preserve">	Furniture</v>
      </c>
      <c r="T57" t="s">
        <v>565</v>
      </c>
      <c r="U57" t="s">
        <v>1034</v>
      </c>
      <c r="V57" s="2">
        <v>1121.568</v>
      </c>
      <c r="W57" s="2">
        <v>2</v>
      </c>
      <c r="X57" s="2">
        <v>0.2</v>
      </c>
      <c r="Y57" s="2">
        <f>IFERROR(V57/W57,"")</f>
        <v>560.78399999999999</v>
      </c>
      <c r="Z57" s="2">
        <f t="shared" si="2"/>
        <v>560.79</v>
      </c>
    </row>
    <row r="58" spans="1:26" x14ac:dyDescent="0.25">
      <c r="A58" t="s">
        <v>1036</v>
      </c>
      <c r="B58" t="s">
        <v>1037</v>
      </c>
      <c r="C58" t="s">
        <v>855</v>
      </c>
      <c r="D58" t="s">
        <v>1038</v>
      </c>
      <c r="E58" s="8">
        <f t="shared" si="0"/>
        <v>1</v>
      </c>
      <c r="F58" s="2" t="s">
        <v>669</v>
      </c>
      <c r="G58" t="s">
        <v>1039</v>
      </c>
      <c r="H58" s="2" t="str">
        <f>VLOOKUP(G58,Sheet5!$E$3:$G$39,3,FALSE)</f>
        <v>Silver</v>
      </c>
      <c r="I58" t="s">
        <v>1040</v>
      </c>
      <c r="J58" t="s">
        <v>1041</v>
      </c>
      <c r="K58" s="2" t="s">
        <v>1178</v>
      </c>
      <c r="L58" t="s">
        <v>543</v>
      </c>
      <c r="M58" t="s">
        <v>1042</v>
      </c>
      <c r="N58" t="s">
        <v>806</v>
      </c>
      <c r="O58" t="s">
        <v>1043</v>
      </c>
      <c r="P58" t="s">
        <v>634</v>
      </c>
      <c r="Q58" t="s">
        <v>1044</v>
      </c>
      <c r="R58" t="str">
        <f t="shared" si="3"/>
        <v xml:space="preserve">	FUR</v>
      </c>
      <c r="S58" s="2" t="str">
        <f t="shared" si="1"/>
        <v xml:space="preserve">	Furniture</v>
      </c>
      <c r="T58" t="s">
        <v>558</v>
      </c>
      <c r="U58" t="s">
        <v>1045</v>
      </c>
      <c r="V58" s="2">
        <v>34.503999999999998</v>
      </c>
      <c r="W58" s="2">
        <v>1</v>
      </c>
      <c r="X58" s="2">
        <v>0.2</v>
      </c>
      <c r="Y58" s="2">
        <f>IFERROR(V58/W58,"")</f>
        <v>34.503999999999998</v>
      </c>
      <c r="Z58" s="2">
        <f t="shared" si="2"/>
        <v>34.51</v>
      </c>
    </row>
    <row r="59" spans="1:26" x14ac:dyDescent="0.25">
      <c r="A59" t="s">
        <v>1047</v>
      </c>
      <c r="B59" t="s">
        <v>1048</v>
      </c>
      <c r="C59" t="s">
        <v>1049</v>
      </c>
      <c r="D59" t="s">
        <v>1050</v>
      </c>
      <c r="E59" s="8">
        <f t="shared" si="0"/>
        <v>4</v>
      </c>
      <c r="F59" s="2" t="s">
        <v>555</v>
      </c>
      <c r="G59" t="s">
        <v>1051</v>
      </c>
      <c r="H59" s="2" t="str">
        <f>VLOOKUP(G59,Sheet5!$E$3:$G$39,3,FALSE)</f>
        <v>Silver</v>
      </c>
      <c r="I59" t="s">
        <v>1052</v>
      </c>
      <c r="J59" t="s">
        <v>1053</v>
      </c>
      <c r="K59" s="2" t="s">
        <v>1179</v>
      </c>
      <c r="L59" t="s">
        <v>543</v>
      </c>
      <c r="M59" t="s">
        <v>738</v>
      </c>
      <c r="N59" t="s">
        <v>739</v>
      </c>
      <c r="O59" t="s">
        <v>1054</v>
      </c>
      <c r="P59" t="s">
        <v>664</v>
      </c>
      <c r="Q59" t="s">
        <v>1055</v>
      </c>
      <c r="R59" t="str">
        <f t="shared" si="3"/>
        <v xml:space="preserve">	OFF</v>
      </c>
      <c r="S59" s="2" t="str">
        <f t="shared" si="1"/>
        <v xml:space="preserve">	Office</v>
      </c>
      <c r="T59" t="s">
        <v>795</v>
      </c>
      <c r="U59" t="s">
        <v>1056</v>
      </c>
      <c r="V59" s="2">
        <v>10.824</v>
      </c>
      <c r="W59" s="2">
        <v>3</v>
      </c>
      <c r="X59" s="2">
        <v>0.2</v>
      </c>
      <c r="Y59" s="2">
        <f>IFERROR(V59/W59,"")</f>
        <v>3.6080000000000001</v>
      </c>
      <c r="Z59" s="2">
        <f t="shared" si="2"/>
        <v>3.61</v>
      </c>
    </row>
    <row r="60" spans="1:26" x14ac:dyDescent="0.25">
      <c r="A60" t="s">
        <v>1058</v>
      </c>
      <c r="B60" t="s">
        <v>1059</v>
      </c>
      <c r="C60" t="s">
        <v>1060</v>
      </c>
      <c r="D60" t="s">
        <v>1061</v>
      </c>
      <c r="E60" s="8">
        <f t="shared" si="0"/>
        <v>4</v>
      </c>
      <c r="F60" s="2" t="s">
        <v>612</v>
      </c>
      <c r="G60" t="s">
        <v>1011</v>
      </c>
      <c r="H60" s="2" t="str">
        <f>VLOOKUP(G60,Sheet5!$E$3:$G$39,3,FALSE)</f>
        <v>Platinum</v>
      </c>
      <c r="I60" t="s">
        <v>1012</v>
      </c>
      <c r="J60" t="s">
        <v>1013</v>
      </c>
      <c r="K60" s="2" t="s">
        <v>1176</v>
      </c>
      <c r="L60" t="s">
        <v>581</v>
      </c>
      <c r="M60" t="s">
        <v>1062</v>
      </c>
      <c r="N60" t="s">
        <v>545</v>
      </c>
      <c r="O60" t="s">
        <v>1063</v>
      </c>
      <c r="P60" t="s">
        <v>547</v>
      </c>
      <c r="Q60" t="s">
        <v>1064</v>
      </c>
      <c r="R60" t="str">
        <f t="shared" si="3"/>
        <v xml:space="preserve">	OFF</v>
      </c>
      <c r="S60" s="2" t="str">
        <f t="shared" si="1"/>
        <v xml:space="preserve">	Office</v>
      </c>
      <c r="T60" t="s">
        <v>645</v>
      </c>
      <c r="U60" t="s">
        <v>1065</v>
      </c>
      <c r="V60" s="2">
        <v>1295.78</v>
      </c>
      <c r="W60" s="2">
        <v>2</v>
      </c>
      <c r="X60" s="2">
        <v>0</v>
      </c>
      <c r="Y60" s="2">
        <f>IFERROR(V60/W60,"")</f>
        <v>647.89</v>
      </c>
      <c r="Z60" s="2">
        <f t="shared" si="2"/>
        <v>647.89</v>
      </c>
    </row>
    <row r="61" spans="1:26" x14ac:dyDescent="0.25">
      <c r="A61" t="s">
        <v>1067</v>
      </c>
      <c r="B61" t="s">
        <v>1068</v>
      </c>
      <c r="C61" t="s">
        <v>1069</v>
      </c>
      <c r="D61" t="s">
        <v>1070</v>
      </c>
      <c r="E61" s="8">
        <f t="shared" si="0"/>
        <v>4</v>
      </c>
      <c r="F61" s="2" t="s">
        <v>612</v>
      </c>
      <c r="G61" t="s">
        <v>1071</v>
      </c>
      <c r="H61" s="2" t="str">
        <f>VLOOKUP(G61,Sheet5!$E$3:$G$39,3,FALSE)</f>
        <v>Silver</v>
      </c>
      <c r="I61" t="s">
        <v>1072</v>
      </c>
      <c r="J61" t="s">
        <v>1073</v>
      </c>
      <c r="K61" s="2" t="s">
        <v>1180</v>
      </c>
      <c r="L61" t="s">
        <v>543</v>
      </c>
      <c r="M61" t="s">
        <v>1074</v>
      </c>
      <c r="N61" t="s">
        <v>1075</v>
      </c>
      <c r="O61" t="s">
        <v>1076</v>
      </c>
      <c r="P61" t="s">
        <v>634</v>
      </c>
      <c r="Q61" t="s">
        <v>1077</v>
      </c>
      <c r="R61" t="str">
        <f t="shared" si="3"/>
        <v xml:space="preserve">	OFF</v>
      </c>
      <c r="S61" s="2" t="str">
        <f t="shared" si="1"/>
        <v xml:space="preserve">	Office</v>
      </c>
      <c r="T61" t="s">
        <v>636</v>
      </c>
      <c r="U61" t="s">
        <v>1078</v>
      </c>
      <c r="V61" s="2">
        <v>19.456</v>
      </c>
      <c r="W61" s="2">
        <v>4</v>
      </c>
      <c r="X61" s="2">
        <v>0.2</v>
      </c>
      <c r="Y61" s="2">
        <f>IFERROR(V61/W61,"")</f>
        <v>4.8639999999999999</v>
      </c>
      <c r="Z61" s="2">
        <f t="shared" si="2"/>
        <v>4.87</v>
      </c>
    </row>
    <row r="62" spans="1:26" x14ac:dyDescent="0.25">
      <c r="A62" t="s">
        <v>1080</v>
      </c>
      <c r="B62" t="s">
        <v>1081</v>
      </c>
      <c r="C62" t="s">
        <v>1082</v>
      </c>
      <c r="D62" t="s">
        <v>1083</v>
      </c>
      <c r="E62" s="8">
        <f t="shared" si="0"/>
        <v>5</v>
      </c>
      <c r="F62" s="2" t="s">
        <v>555</v>
      </c>
      <c r="G62" t="s">
        <v>1084</v>
      </c>
      <c r="H62" s="2" t="str">
        <f>VLOOKUP(G62,Sheet5!$E$3:$G$39,3,FALSE)</f>
        <v>Platinum</v>
      </c>
      <c r="I62" t="s">
        <v>708</v>
      </c>
      <c r="J62" t="s">
        <v>1085</v>
      </c>
      <c r="K62" s="2" t="s">
        <v>1181</v>
      </c>
      <c r="L62" t="s">
        <v>543</v>
      </c>
      <c r="M62" t="s">
        <v>694</v>
      </c>
      <c r="N62" t="s">
        <v>545</v>
      </c>
      <c r="O62" t="s">
        <v>1086</v>
      </c>
      <c r="P62" t="s">
        <v>547</v>
      </c>
      <c r="Q62" t="s">
        <v>1087</v>
      </c>
      <c r="R62" t="str">
        <f t="shared" si="3"/>
        <v xml:space="preserve">	OFF</v>
      </c>
      <c r="S62" s="2" t="str">
        <f t="shared" si="1"/>
        <v xml:space="preserve">	Office</v>
      </c>
      <c r="T62" t="s">
        <v>1088</v>
      </c>
      <c r="U62" t="s">
        <v>1089</v>
      </c>
      <c r="V62" s="2">
        <v>20.7</v>
      </c>
      <c r="W62" s="2">
        <v>2</v>
      </c>
      <c r="X62" s="2">
        <v>0</v>
      </c>
      <c r="Y62" s="2">
        <f>IFERROR(V62/W62,"")</f>
        <v>10.35</v>
      </c>
      <c r="Z62" s="2">
        <f t="shared" si="2"/>
        <v>10.35</v>
      </c>
    </row>
    <row r="63" spans="1:26" x14ac:dyDescent="0.25">
      <c r="A63" t="s">
        <v>1091</v>
      </c>
      <c r="B63" t="s">
        <v>1081</v>
      </c>
      <c r="C63" t="s">
        <v>1082</v>
      </c>
      <c r="D63" t="s">
        <v>1083</v>
      </c>
      <c r="E63" s="8">
        <f t="shared" si="0"/>
        <v>5</v>
      </c>
      <c r="F63" s="2" t="s">
        <v>555</v>
      </c>
      <c r="G63" t="s">
        <v>1084</v>
      </c>
      <c r="H63" s="2" t="str">
        <f>VLOOKUP(G63,Sheet5!$E$3:$G$39,3,FALSE)</f>
        <v>Platinum</v>
      </c>
      <c r="I63" t="s">
        <v>708</v>
      </c>
      <c r="J63" t="s">
        <v>1085</v>
      </c>
      <c r="K63" s="2" t="s">
        <v>1181</v>
      </c>
      <c r="L63" t="s">
        <v>543</v>
      </c>
      <c r="M63" t="s">
        <v>694</v>
      </c>
      <c r="N63" t="s">
        <v>545</v>
      </c>
      <c r="O63" t="s">
        <v>1086</v>
      </c>
      <c r="P63" t="s">
        <v>547</v>
      </c>
      <c r="Q63" t="s">
        <v>1092</v>
      </c>
      <c r="R63" t="str">
        <f t="shared" si="3"/>
        <v xml:space="preserve">	FUR</v>
      </c>
      <c r="S63" s="2" t="str">
        <f t="shared" si="1"/>
        <v xml:space="preserve">	Furniture</v>
      </c>
      <c r="T63" t="s">
        <v>765</v>
      </c>
      <c r="U63" t="s">
        <v>1093</v>
      </c>
      <c r="V63" s="2">
        <v>1335.68</v>
      </c>
      <c r="W63" s="2">
        <v>4</v>
      </c>
      <c r="X63" s="2">
        <v>0.2</v>
      </c>
      <c r="Y63" s="2">
        <f>IFERROR(V63/W63,"")</f>
        <v>333.92</v>
      </c>
      <c r="Z63" s="2">
        <f t="shared" si="2"/>
        <v>333.92</v>
      </c>
    </row>
    <row r="64" spans="1:26" x14ac:dyDescent="0.25">
      <c r="A64" t="s">
        <v>1095</v>
      </c>
      <c r="B64" t="s">
        <v>1081</v>
      </c>
      <c r="C64" t="s">
        <v>1082</v>
      </c>
      <c r="D64" t="s">
        <v>1083</v>
      </c>
      <c r="E64" s="8">
        <f t="shared" si="0"/>
        <v>5</v>
      </c>
      <c r="F64" s="2" t="s">
        <v>555</v>
      </c>
      <c r="G64" t="s">
        <v>1084</v>
      </c>
      <c r="H64" s="2" t="str">
        <f>VLOOKUP(G64,Sheet5!$E$3:$G$39,3,FALSE)</f>
        <v>Platinum</v>
      </c>
      <c r="I64" t="s">
        <v>708</v>
      </c>
      <c r="J64" t="s">
        <v>1085</v>
      </c>
      <c r="K64" s="2" t="s">
        <v>1181</v>
      </c>
      <c r="L64" t="s">
        <v>543</v>
      </c>
      <c r="M64" t="s">
        <v>694</v>
      </c>
      <c r="N64" t="s">
        <v>545</v>
      </c>
      <c r="O64" t="s">
        <v>1086</v>
      </c>
      <c r="P64" t="s">
        <v>547</v>
      </c>
      <c r="Q64" t="s">
        <v>1096</v>
      </c>
      <c r="R64" t="str">
        <f t="shared" si="3"/>
        <v xml:space="preserve">	OFF</v>
      </c>
      <c r="S64" s="2" t="str">
        <f t="shared" si="1"/>
        <v xml:space="preserve">	Office</v>
      </c>
      <c r="T64" t="s">
        <v>604</v>
      </c>
      <c r="U64" t="s">
        <v>1097</v>
      </c>
      <c r="V64" s="2">
        <v>32.4</v>
      </c>
      <c r="W64" s="2">
        <v>5</v>
      </c>
      <c r="X64" s="2">
        <v>0</v>
      </c>
      <c r="Y64" s="2">
        <f>IFERROR(V64/W64,"")</f>
        <v>6.4799999999999995</v>
      </c>
      <c r="Z64" s="2">
        <f t="shared" si="2"/>
        <v>6.48</v>
      </c>
    </row>
    <row r="65" spans="1:26" x14ac:dyDescent="0.25">
      <c r="A65" t="s">
        <v>1099</v>
      </c>
      <c r="B65" t="s">
        <v>1100</v>
      </c>
      <c r="C65" t="s">
        <v>1101</v>
      </c>
      <c r="D65" t="s">
        <v>996</v>
      </c>
      <c r="E65" s="8">
        <f t="shared" si="0"/>
        <v>2</v>
      </c>
      <c r="F65" s="2" t="s">
        <v>612</v>
      </c>
      <c r="G65" t="s">
        <v>1102</v>
      </c>
      <c r="H65" s="2" t="str">
        <f>VLOOKUP(G65,Sheet5!$E$3:$G$39,3,FALSE)</f>
        <v>Silver</v>
      </c>
      <c r="I65" t="s">
        <v>1103</v>
      </c>
      <c r="J65" t="s">
        <v>1104</v>
      </c>
      <c r="K65" s="2" t="s">
        <v>1182</v>
      </c>
      <c r="L65" t="s">
        <v>543</v>
      </c>
      <c r="M65" t="s">
        <v>1031</v>
      </c>
      <c r="N65" t="s">
        <v>545</v>
      </c>
      <c r="O65" t="s">
        <v>1032</v>
      </c>
      <c r="P65" t="s">
        <v>547</v>
      </c>
      <c r="Q65" t="s">
        <v>1105</v>
      </c>
      <c r="R65" t="str">
        <f t="shared" si="3"/>
        <v xml:space="preserve">	FUR</v>
      </c>
      <c r="S65" s="2" t="str">
        <f t="shared" si="1"/>
        <v xml:space="preserve">	Furniture</v>
      </c>
      <c r="T65" t="s">
        <v>558</v>
      </c>
      <c r="U65" t="s">
        <v>1106</v>
      </c>
      <c r="V65" s="2">
        <v>42.6</v>
      </c>
      <c r="W65" s="2">
        <v>3</v>
      </c>
      <c r="X65" s="2">
        <v>0</v>
      </c>
      <c r="Y65" s="2">
        <f>IFERROR(V65/W65,"")</f>
        <v>14.200000000000001</v>
      </c>
      <c r="Z65" s="2">
        <f t="shared" si="2"/>
        <v>14.2</v>
      </c>
    </row>
    <row r="66" spans="1:26" x14ac:dyDescent="0.25">
      <c r="A66" t="s">
        <v>1108</v>
      </c>
      <c r="B66" t="s">
        <v>1100</v>
      </c>
      <c r="C66" t="s">
        <v>1101</v>
      </c>
      <c r="D66" t="s">
        <v>996</v>
      </c>
      <c r="E66" s="8">
        <f t="shared" si="0"/>
        <v>2</v>
      </c>
      <c r="F66" s="2" t="s">
        <v>612</v>
      </c>
      <c r="G66" t="s">
        <v>1102</v>
      </c>
      <c r="H66" s="2" t="str">
        <f>VLOOKUP(G66,Sheet5!$E$3:$G$39,3,FALSE)</f>
        <v>Silver</v>
      </c>
      <c r="I66" t="s">
        <v>1103</v>
      </c>
      <c r="J66" t="s">
        <v>1104</v>
      </c>
      <c r="K66" s="2" t="s">
        <v>1182</v>
      </c>
      <c r="L66" t="s">
        <v>543</v>
      </c>
      <c r="M66" t="s">
        <v>1031</v>
      </c>
      <c r="N66" t="s">
        <v>545</v>
      </c>
      <c r="O66" t="s">
        <v>1032</v>
      </c>
      <c r="P66" t="s">
        <v>547</v>
      </c>
      <c r="Q66" t="s">
        <v>1109</v>
      </c>
      <c r="R66" t="str">
        <f t="shared" si="3"/>
        <v xml:space="preserve">	OFF</v>
      </c>
      <c r="S66" s="2" t="str">
        <f t="shared" si="1"/>
        <v xml:space="preserve">	Office</v>
      </c>
      <c r="T66" t="s">
        <v>549</v>
      </c>
      <c r="U66" t="s">
        <v>1110</v>
      </c>
      <c r="V66" s="2">
        <v>84.055999999999997</v>
      </c>
      <c r="W66" s="2">
        <v>7</v>
      </c>
      <c r="X66" s="2">
        <v>0.2</v>
      </c>
      <c r="Y66" s="2">
        <f>IFERROR(V66/W66,"")</f>
        <v>12.007999999999999</v>
      </c>
      <c r="Z66" s="2">
        <f t="shared" si="2"/>
        <v>12.01</v>
      </c>
    </row>
    <row r="67" spans="1:26" x14ac:dyDescent="0.25">
      <c r="A67" t="s">
        <v>1112</v>
      </c>
      <c r="B67" t="s">
        <v>1113</v>
      </c>
      <c r="C67" t="s">
        <v>1114</v>
      </c>
      <c r="D67" t="s">
        <v>1115</v>
      </c>
      <c r="E67" s="8">
        <f t="shared" ref="E67:E70" si="4">_xlfn.NUMBERVALUE(D67)-_xlfn.NUMBERVALUE(C67)</f>
        <v>4</v>
      </c>
      <c r="F67" s="2" t="s">
        <v>612</v>
      </c>
      <c r="G67" t="s">
        <v>1116</v>
      </c>
      <c r="H67" s="2" t="str">
        <f>VLOOKUP(G67,Sheet5!$E$3:$G$39,3,FALSE)</f>
        <v>Silver</v>
      </c>
      <c r="I67" t="s">
        <v>963</v>
      </c>
      <c r="J67" t="s">
        <v>1117</v>
      </c>
      <c r="K67" s="2" t="s">
        <v>1183</v>
      </c>
      <c r="L67" t="s">
        <v>543</v>
      </c>
      <c r="M67" t="s">
        <v>1118</v>
      </c>
      <c r="N67" t="s">
        <v>806</v>
      </c>
      <c r="O67" t="s">
        <v>1119</v>
      </c>
      <c r="P67" t="s">
        <v>634</v>
      </c>
      <c r="Q67" t="s">
        <v>1120</v>
      </c>
      <c r="R67" t="str">
        <f t="shared" ref="R67:R70" si="5">MID(Q67,1,4)</f>
        <v xml:space="preserve">	OFF</v>
      </c>
      <c r="S67" s="2" t="str">
        <f t="shared" ref="S67:S70" si="6">SUBSTITUTE(SUBSTITUTE(SUBSTITUTE(R67,"OFF","Office"),"FUR","Furniture"),"TEC","Technology")</f>
        <v xml:space="preserve">	Office</v>
      </c>
      <c r="T67" t="s">
        <v>928</v>
      </c>
      <c r="U67" t="s">
        <v>1121</v>
      </c>
      <c r="V67" s="2">
        <v>13</v>
      </c>
      <c r="W67" s="2">
        <v>5</v>
      </c>
      <c r="X67" s="2">
        <v>0.2</v>
      </c>
      <c r="Y67" s="2">
        <f>IFERROR(V67/W67,"")</f>
        <v>2.6</v>
      </c>
      <c r="Z67" s="2">
        <f t="shared" ref="Z67:Z70" si="7">IFERROR(ROUNDUP(Y67,2),"")</f>
        <v>2.6</v>
      </c>
    </row>
    <row r="68" spans="1:26" x14ac:dyDescent="0.25">
      <c r="A68" t="s">
        <v>1123</v>
      </c>
      <c r="B68" t="s">
        <v>1113</v>
      </c>
      <c r="C68" t="s">
        <v>1114</v>
      </c>
      <c r="D68" t="s">
        <v>1115</v>
      </c>
      <c r="E68" s="8">
        <f t="shared" si="4"/>
        <v>4</v>
      </c>
      <c r="F68" s="2" t="s">
        <v>612</v>
      </c>
      <c r="G68" t="s">
        <v>1116</v>
      </c>
      <c r="H68" s="2" t="str">
        <f>VLOOKUP(G68,Sheet5!$E$3:$G$39,3,FALSE)</f>
        <v>Silver</v>
      </c>
      <c r="I68" t="s">
        <v>963</v>
      </c>
      <c r="J68" t="s">
        <v>1117</v>
      </c>
      <c r="K68" s="2" t="s">
        <v>1183</v>
      </c>
      <c r="L68" t="s">
        <v>543</v>
      </c>
      <c r="M68" t="s">
        <v>1118</v>
      </c>
      <c r="N68" t="s">
        <v>806</v>
      </c>
      <c r="O68" t="s">
        <v>1119</v>
      </c>
      <c r="P68" t="s">
        <v>634</v>
      </c>
      <c r="Q68" t="s">
        <v>1124</v>
      </c>
      <c r="R68" t="str">
        <f t="shared" si="5"/>
        <v xml:space="preserve">	FUR</v>
      </c>
      <c r="S68" s="2" t="str">
        <f t="shared" si="6"/>
        <v xml:space="preserve">	Furniture</v>
      </c>
      <c r="T68" t="s">
        <v>558</v>
      </c>
      <c r="U68" t="s">
        <v>1125</v>
      </c>
      <c r="V68" s="2">
        <v>13.128</v>
      </c>
      <c r="W68" s="2">
        <v>3</v>
      </c>
      <c r="X68" s="2">
        <v>0.2</v>
      </c>
      <c r="Y68" s="2">
        <f>IFERROR(V68/W68,"")</f>
        <v>4.3760000000000003</v>
      </c>
      <c r="Z68" s="2">
        <f t="shared" si="7"/>
        <v>4.38</v>
      </c>
    </row>
    <row r="69" spans="1:26" x14ac:dyDescent="0.25">
      <c r="A69" t="s">
        <v>1127</v>
      </c>
      <c r="B69" t="s">
        <v>1128</v>
      </c>
      <c r="C69" t="s">
        <v>919</v>
      </c>
      <c r="D69" t="s">
        <v>1129</v>
      </c>
      <c r="E69" s="8">
        <f t="shared" si="4"/>
        <v>2</v>
      </c>
      <c r="F69" s="2" t="s">
        <v>669</v>
      </c>
      <c r="G69" t="s">
        <v>1130</v>
      </c>
      <c r="H69" s="2" t="str">
        <f>VLOOKUP(G69,Sheet5!$E$3:$G$39,3,FALSE)</f>
        <v>Silver</v>
      </c>
      <c r="I69" t="s">
        <v>1131</v>
      </c>
      <c r="J69" t="s">
        <v>1132</v>
      </c>
      <c r="K69" s="2" t="s">
        <v>1184</v>
      </c>
      <c r="L69" t="s">
        <v>543</v>
      </c>
      <c r="M69" t="s">
        <v>1133</v>
      </c>
      <c r="N69" t="s">
        <v>1134</v>
      </c>
      <c r="O69" t="s">
        <v>1135</v>
      </c>
      <c r="P69" t="s">
        <v>547</v>
      </c>
      <c r="Q69" t="s">
        <v>1136</v>
      </c>
      <c r="R69" t="str">
        <f t="shared" si="5"/>
        <v xml:space="preserve">	OFF</v>
      </c>
      <c r="S69" s="2" t="str">
        <f t="shared" si="6"/>
        <v xml:space="preserve">	Office</v>
      </c>
      <c r="T69" t="s">
        <v>795</v>
      </c>
      <c r="U69" t="s">
        <v>1137</v>
      </c>
      <c r="V69" s="2">
        <v>3.96</v>
      </c>
      <c r="W69" s="2">
        <v>2</v>
      </c>
      <c r="X69" s="2">
        <v>0</v>
      </c>
      <c r="Y69" s="2">
        <f>IFERROR(V69/W69,"")</f>
        <v>1.98</v>
      </c>
      <c r="Z69" s="2">
        <f t="shared" si="7"/>
        <v>1.98</v>
      </c>
    </row>
    <row r="70" spans="1:26" x14ac:dyDescent="0.25">
      <c r="A70" t="s">
        <v>1139</v>
      </c>
      <c r="B70" t="s">
        <v>1128</v>
      </c>
      <c r="C70" t="s">
        <v>919</v>
      </c>
      <c r="D70" t="s">
        <v>1129</v>
      </c>
      <c r="E70" s="8">
        <f t="shared" si="4"/>
        <v>2</v>
      </c>
      <c r="F70" s="2" t="s">
        <v>669</v>
      </c>
      <c r="G70" t="s">
        <v>1130</v>
      </c>
      <c r="H70" s="2" t="str">
        <f>VLOOKUP(G70,Sheet5!$E$3:$G$39,3,FALSE)</f>
        <v>Silver</v>
      </c>
      <c r="I70" t="s">
        <v>1140</v>
      </c>
      <c r="J70" t="s">
        <v>1132</v>
      </c>
      <c r="K70" s="2" t="s">
        <v>1185</v>
      </c>
      <c r="L70" t="s">
        <v>543</v>
      </c>
      <c r="M70" t="s">
        <v>1133</v>
      </c>
      <c r="N70" t="s">
        <v>1134</v>
      </c>
      <c r="O70" t="s">
        <v>1135</v>
      </c>
      <c r="P70" t="s">
        <v>547</v>
      </c>
      <c r="Q70" t="s">
        <v>1141</v>
      </c>
      <c r="R70" t="str">
        <f t="shared" si="5"/>
        <v xml:space="preserve">	OFF</v>
      </c>
      <c r="S70" s="2" t="str">
        <f t="shared" si="6"/>
        <v xml:space="preserve">	Office</v>
      </c>
      <c r="T70" t="s">
        <v>1088</v>
      </c>
      <c r="U70" t="s">
        <v>1142</v>
      </c>
      <c r="V70" s="2">
        <v>2.61</v>
      </c>
      <c r="W70" s="2">
        <v>1</v>
      </c>
      <c r="X70" s="2">
        <v>0</v>
      </c>
      <c r="Y70" s="2">
        <f>IFERROR(V70/W70,"")</f>
        <v>2.61</v>
      </c>
      <c r="Z70" s="2">
        <f t="shared" si="7"/>
        <v>2.61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3FA03-6AF3-4C48-8519-41EC3E9FC3A8}">
  <dimension ref="A1:A37"/>
  <sheetViews>
    <sheetView tabSelected="1" topLeftCell="A3" workbookViewId="0">
      <selection activeCell="A3" sqref="A3"/>
    </sheetView>
  </sheetViews>
  <sheetFormatPr defaultRowHeight="15" x14ac:dyDescent="0.25"/>
  <cols>
    <col min="1" max="1" width="14.28515625" bestFit="1" customWidth="1"/>
  </cols>
  <sheetData>
    <row r="1" spans="1:1" x14ac:dyDescent="0.25">
      <c r="A1" t="s">
        <v>521</v>
      </c>
    </row>
    <row r="2" spans="1:1" x14ac:dyDescent="0.25">
      <c r="A2" t="s">
        <v>540</v>
      </c>
    </row>
    <row r="3" spans="1:1" x14ac:dyDescent="0.25">
      <c r="A3" t="s">
        <v>556</v>
      </c>
    </row>
    <row r="4" spans="1:1" x14ac:dyDescent="0.25">
      <c r="A4" t="s">
        <v>578</v>
      </c>
    </row>
    <row r="5" spans="1:1" x14ac:dyDescent="0.25">
      <c r="A5" t="s">
        <v>613</v>
      </c>
    </row>
    <row r="6" spans="1:1" x14ac:dyDescent="0.25">
      <c r="A6" t="s">
        <v>628</v>
      </c>
    </row>
    <row r="7" spans="1:1" x14ac:dyDescent="0.25">
      <c r="A7" t="s">
        <v>658</v>
      </c>
    </row>
    <row r="8" spans="1:1" x14ac:dyDescent="0.25">
      <c r="A8" t="s">
        <v>678</v>
      </c>
    </row>
    <row r="9" spans="1:1" x14ac:dyDescent="0.25">
      <c r="A9" t="s">
        <v>691</v>
      </c>
    </row>
    <row r="10" spans="1:1" x14ac:dyDescent="0.25">
      <c r="A10" t="s">
        <v>707</v>
      </c>
    </row>
    <row r="11" spans="1:1" x14ac:dyDescent="0.25">
      <c r="A11" t="s">
        <v>735</v>
      </c>
    </row>
    <row r="12" spans="1:1" x14ac:dyDescent="0.25">
      <c r="A12" t="s">
        <v>758</v>
      </c>
    </row>
    <row r="13" spans="1:1" x14ac:dyDescent="0.25">
      <c r="A13" t="s">
        <v>772</v>
      </c>
    </row>
    <row r="14" spans="1:1" x14ac:dyDescent="0.25">
      <c r="A14" t="s">
        <v>788</v>
      </c>
    </row>
    <row r="15" spans="1:1" x14ac:dyDescent="0.25">
      <c r="A15" t="s">
        <v>802</v>
      </c>
    </row>
    <row r="16" spans="1:1" x14ac:dyDescent="0.25">
      <c r="A16" t="s">
        <v>820</v>
      </c>
    </row>
    <row r="17" spans="1:1" x14ac:dyDescent="0.25">
      <c r="A17" t="s">
        <v>845</v>
      </c>
    </row>
    <row r="18" spans="1:1" x14ac:dyDescent="0.25">
      <c r="A18" t="s">
        <v>856</v>
      </c>
    </row>
    <row r="19" spans="1:1" x14ac:dyDescent="0.25">
      <c r="A19" t="s">
        <v>866</v>
      </c>
    </row>
    <row r="20" spans="1:1" x14ac:dyDescent="0.25">
      <c r="A20" t="s">
        <v>883</v>
      </c>
    </row>
    <row r="21" spans="1:1" x14ac:dyDescent="0.25">
      <c r="A21" t="s">
        <v>896</v>
      </c>
    </row>
    <row r="22" spans="1:1" x14ac:dyDescent="0.25">
      <c r="A22" t="s">
        <v>910</v>
      </c>
    </row>
    <row r="23" spans="1:1" x14ac:dyDescent="0.25">
      <c r="A23" t="s">
        <v>921</v>
      </c>
    </row>
    <row r="24" spans="1:1" x14ac:dyDescent="0.25">
      <c r="A24" t="s">
        <v>939</v>
      </c>
    </row>
    <row r="25" spans="1:1" x14ac:dyDescent="0.25">
      <c r="A25" t="s">
        <v>951</v>
      </c>
    </row>
    <row r="26" spans="1:1" x14ac:dyDescent="0.25">
      <c r="A26" t="s">
        <v>962</v>
      </c>
    </row>
    <row r="27" spans="1:1" x14ac:dyDescent="0.25">
      <c r="A27" t="s">
        <v>975</v>
      </c>
    </row>
    <row r="28" spans="1:1" x14ac:dyDescent="0.25">
      <c r="A28" t="s">
        <v>997</v>
      </c>
    </row>
    <row r="29" spans="1:1" x14ac:dyDescent="0.25">
      <c r="A29" t="s">
        <v>1011</v>
      </c>
    </row>
    <row r="30" spans="1:1" x14ac:dyDescent="0.25">
      <c r="A30" t="s">
        <v>1029</v>
      </c>
    </row>
    <row r="31" spans="1:1" x14ac:dyDescent="0.25">
      <c r="A31" t="s">
        <v>1039</v>
      </c>
    </row>
    <row r="32" spans="1:1" x14ac:dyDescent="0.25">
      <c r="A32" t="s">
        <v>1051</v>
      </c>
    </row>
    <row r="33" spans="1:1" x14ac:dyDescent="0.25">
      <c r="A33" t="s">
        <v>1071</v>
      </c>
    </row>
    <row r="34" spans="1:1" x14ac:dyDescent="0.25">
      <c r="A34" t="s">
        <v>1084</v>
      </c>
    </row>
    <row r="35" spans="1:1" x14ac:dyDescent="0.25">
      <c r="A35" t="s">
        <v>1102</v>
      </c>
    </row>
    <row r="36" spans="1:1" x14ac:dyDescent="0.25">
      <c r="A36" t="s">
        <v>1116</v>
      </c>
    </row>
    <row r="37" spans="1:1" x14ac:dyDescent="0.25">
      <c r="A37" t="s">
        <v>1130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Raw Data</vt:lpstr>
      <vt:lpstr>Sheet1</vt:lpstr>
      <vt:lpstr>Sheet2</vt:lpstr>
      <vt:lpstr>Sheet5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Nilakantasrinivasan Janakiraman</dc:creator>
  <cp:lastModifiedBy>Nilakantasrinivasan Janakiraman</cp:lastModifiedBy>
  <dcterms:created xsi:type="dcterms:W3CDTF">2021-10-07T14:52:29Z</dcterms:created>
  <dcterms:modified xsi:type="dcterms:W3CDTF">2021-10-08T14:16:30Z</dcterms:modified>
</cp:coreProperties>
</file>